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.xml" ContentType="application/vnd.openxmlformats-officedocument.spreadsheetml.workshee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5.xml" ContentType="application/vnd.openxmlformats-officedocument.drawingml.char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sf\Home\Desktop\Desktop_22Feb17\SocioCulturalSystemsPracticalExercises_Oct16\FinalDeliverable_CD\SCST_PracticalExercises\SimEx\"/>
    </mc:Choice>
  </mc:AlternateContent>
  <bookViews>
    <workbookView xWindow="0" yWindow="0" windowWidth="25965" windowHeight="11730" tabRatio="869"/>
  </bookViews>
  <sheets>
    <sheet name="Round1" sheetId="1" r:id="rId1"/>
    <sheet name="Round2" sheetId="14" r:id="rId2"/>
    <sheet name="Round3" sheetId="15" r:id="rId3"/>
    <sheet name="Round4" sheetId="16" r:id="rId4"/>
    <sheet name="Round5" sheetId="17" r:id="rId5"/>
    <sheet name="Trend_Data" sheetId="6" r:id="rId6"/>
    <sheet name="Trend_Graphics_Round1" sheetId="7" r:id="rId7"/>
    <sheet name="Trend_Graphics_Round2" sheetId="8" r:id="rId8"/>
    <sheet name="Trend_Graphics_Round3" sheetId="9" r:id="rId9"/>
    <sheet name="Trend_Graphics_Round4" sheetId="10" r:id="rId10"/>
    <sheet name="Trend_Graphics_Round5" sheetId="11" r:id="rId11"/>
    <sheet name="Legend" sheetId="12" r:id="rId12"/>
    <sheet name="Trend_Graphics_Working" sheetId="13" r:id="rId13"/>
  </sheets>
  <calcPr calcId="152511"/>
</workbook>
</file>

<file path=xl/calcChain.xml><?xml version="1.0" encoding="utf-8"?>
<calcChain xmlns="http://schemas.openxmlformats.org/spreadsheetml/2006/main">
  <c r="BM26" i="17" l="1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W26" i="16"/>
  <c r="AV26" i="16"/>
  <c r="AU26" i="16"/>
  <c r="AT26" i="16"/>
  <c r="AS26" i="16"/>
  <c r="AR26" i="16"/>
  <c r="AQ26" i="16"/>
  <c r="AP26" i="16"/>
  <c r="AO26" i="16"/>
  <c r="AN26" i="16"/>
  <c r="AM26" i="16"/>
  <c r="AL26" i="16"/>
  <c r="AK26" i="16"/>
  <c r="AJ26" i="16"/>
  <c r="AI26" i="16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X25" i="17" l="1"/>
  <c r="AX26" i="17" s="1"/>
  <c r="CN26" i="17"/>
  <c r="CO26" i="17"/>
  <c r="B26" i="17"/>
  <c r="B26" i="16"/>
  <c r="B26" i="15"/>
  <c r="B26" i="14"/>
  <c r="B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X25" i="1"/>
  <c r="AX26" i="1" s="1"/>
  <c r="CN22" i="1" l="1"/>
  <c r="CN21" i="17"/>
  <c r="CN21" i="16"/>
  <c r="CN21" i="15"/>
  <c r="CN21" i="14"/>
  <c r="CN21" i="1"/>
  <c r="CN15" i="17"/>
  <c r="CN15" i="16"/>
  <c r="CN15" i="15"/>
  <c r="CN15" i="14"/>
  <c r="CN15" i="1"/>
  <c r="CN27" i="17"/>
  <c r="CN27" i="16"/>
  <c r="CN27" i="15"/>
  <c r="CN27" i="14"/>
  <c r="CN27" i="1"/>
  <c r="CN22" i="17"/>
  <c r="CN22" i="16"/>
  <c r="CN22" i="15"/>
  <c r="CN22" i="14"/>
  <c r="CN18" i="17"/>
  <c r="CN18" i="16"/>
  <c r="CN18" i="15"/>
  <c r="CN18" i="1"/>
  <c r="CN18" i="14"/>
  <c r="CN7" i="14"/>
  <c r="CN20" i="17" l="1"/>
  <c r="CO20" i="17" s="1"/>
  <c r="CN20" i="16"/>
  <c r="CO20" i="16" s="1"/>
  <c r="CN20" i="15"/>
  <c r="CO20" i="15" s="1"/>
  <c r="CN20" i="14"/>
  <c r="CO20" i="14" s="1"/>
  <c r="CN20" i="1"/>
  <c r="CO18" i="17"/>
  <c r="CO18" i="16"/>
  <c r="CO18" i="15"/>
  <c r="CO18" i="14"/>
  <c r="R25" i="1"/>
  <c r="R26" i="1" s="1"/>
  <c r="BN25" i="17" l="1"/>
  <c r="BN26" i="17" s="1"/>
  <c r="AH25" i="17"/>
  <c r="AH26" i="17" s="1"/>
  <c r="R25" i="17"/>
  <c r="R26" i="17" s="1"/>
  <c r="BN25" i="16"/>
  <c r="BN26" i="16" s="1"/>
  <c r="AX25" i="16"/>
  <c r="AX26" i="16" s="1"/>
  <c r="AH25" i="16"/>
  <c r="AH26" i="16" s="1"/>
  <c r="R25" i="16"/>
  <c r="R26" i="16" s="1"/>
  <c r="BN25" i="15"/>
  <c r="BN26" i="15" s="1"/>
  <c r="AX25" i="15"/>
  <c r="AX26" i="15" s="1"/>
  <c r="AH25" i="15"/>
  <c r="AH26" i="15" s="1"/>
  <c r="R25" i="15"/>
  <c r="R26" i="15" s="1"/>
  <c r="BN25" i="14"/>
  <c r="BN26" i="14" s="1"/>
  <c r="AX25" i="14"/>
  <c r="AX26" i="14" s="1"/>
  <c r="AH25" i="14"/>
  <c r="AH26" i="14" s="1"/>
  <c r="R25" i="14"/>
  <c r="R26" i="14" s="1"/>
  <c r="CN28" i="17" l="1"/>
  <c r="CO28" i="17" s="1"/>
  <c r="CO27" i="17"/>
  <c r="CN23" i="17"/>
  <c r="CO23" i="17" s="1"/>
  <c r="CO22" i="17"/>
  <c r="CO21" i="17"/>
  <c r="CN19" i="17"/>
  <c r="CO19" i="17" s="1"/>
  <c r="CO15" i="17"/>
  <c r="CN14" i="17"/>
  <c r="CO14" i="17" s="1"/>
  <c r="CN13" i="17"/>
  <c r="CO13" i="17" s="1"/>
  <c r="CN12" i="17"/>
  <c r="CO12" i="17" s="1"/>
  <c r="CN11" i="17"/>
  <c r="CO11" i="17" s="1"/>
  <c r="CN8" i="17"/>
  <c r="CO8" i="17" s="1"/>
  <c r="CN7" i="17"/>
  <c r="CO7" i="17" s="1"/>
  <c r="CN6" i="17"/>
  <c r="CO6" i="17" s="1"/>
  <c r="CN5" i="17"/>
  <c r="CO5" i="17" s="1"/>
  <c r="CN4" i="17"/>
  <c r="CO4" i="17" s="1"/>
  <c r="CN28" i="16"/>
  <c r="CO28" i="16" s="1"/>
  <c r="CO27" i="16"/>
  <c r="CN26" i="16"/>
  <c r="CO26" i="16" s="1"/>
  <c r="CN23" i="16"/>
  <c r="CO23" i="16" s="1"/>
  <c r="CO22" i="16"/>
  <c r="CO21" i="16"/>
  <c r="CN19" i="16"/>
  <c r="CO19" i="16" s="1"/>
  <c r="CO15" i="16"/>
  <c r="CN14" i="16"/>
  <c r="CO14" i="16" s="1"/>
  <c r="CN13" i="16"/>
  <c r="CO13" i="16" s="1"/>
  <c r="CN12" i="16"/>
  <c r="CO12" i="16" s="1"/>
  <c r="CN11" i="16"/>
  <c r="CO11" i="16" s="1"/>
  <c r="CN8" i="16"/>
  <c r="CO8" i="16" s="1"/>
  <c r="CN7" i="16"/>
  <c r="CO7" i="16" s="1"/>
  <c r="CN6" i="16"/>
  <c r="CO6" i="16" s="1"/>
  <c r="CN5" i="16"/>
  <c r="CO5" i="16" s="1"/>
  <c r="CN4" i="16"/>
  <c r="CO4" i="16" s="1"/>
  <c r="CN28" i="15"/>
  <c r="CO28" i="15" s="1"/>
  <c r="CO27" i="15"/>
  <c r="CN26" i="15"/>
  <c r="CO26" i="15" s="1"/>
  <c r="CN23" i="15"/>
  <c r="CO23" i="15" s="1"/>
  <c r="CO22" i="15"/>
  <c r="CO21" i="15"/>
  <c r="CN19" i="15"/>
  <c r="CO19" i="15" s="1"/>
  <c r="CO15" i="15"/>
  <c r="CN14" i="15"/>
  <c r="CO14" i="15" s="1"/>
  <c r="CN13" i="15"/>
  <c r="CO13" i="15" s="1"/>
  <c r="CN12" i="15"/>
  <c r="CO12" i="15" s="1"/>
  <c r="CN11" i="15"/>
  <c r="CO11" i="15" s="1"/>
  <c r="CN8" i="15"/>
  <c r="CO8" i="15" s="1"/>
  <c r="CN7" i="15"/>
  <c r="CO7" i="15" s="1"/>
  <c r="CN6" i="15"/>
  <c r="CO6" i="15" s="1"/>
  <c r="CN5" i="15"/>
  <c r="CO5" i="15" s="1"/>
  <c r="CN4" i="15"/>
  <c r="CO4" i="15" s="1"/>
  <c r="CN28" i="14"/>
  <c r="CO28" i="14" s="1"/>
  <c r="CO27" i="14"/>
  <c r="CN26" i="14"/>
  <c r="CO26" i="14" s="1"/>
  <c r="CN23" i="14"/>
  <c r="CO23" i="14" s="1"/>
  <c r="CO22" i="14"/>
  <c r="CO21" i="14"/>
  <c r="CN19" i="14"/>
  <c r="CO19" i="14" s="1"/>
  <c r="CO15" i="14"/>
  <c r="CN14" i="14"/>
  <c r="CO14" i="14" s="1"/>
  <c r="CN13" i="14"/>
  <c r="CO13" i="14" s="1"/>
  <c r="CN12" i="14"/>
  <c r="CO12" i="14" s="1"/>
  <c r="CN11" i="14"/>
  <c r="CO11" i="14" s="1"/>
  <c r="CN8" i="14"/>
  <c r="CO8" i="14" s="1"/>
  <c r="CO7" i="14"/>
  <c r="CN6" i="14"/>
  <c r="CO6" i="14" s="1"/>
  <c r="CN5" i="14"/>
  <c r="CO5" i="14" s="1"/>
  <c r="CN4" i="14"/>
  <c r="CO4" i="14" s="1"/>
  <c r="CN7" i="1"/>
  <c r="CO27" i="1"/>
  <c r="CO22" i="1"/>
  <c r="CN23" i="1"/>
  <c r="CO23" i="1" s="1"/>
  <c r="CN28" i="1"/>
  <c r="CO28" i="1" s="1"/>
  <c r="CN26" i="1"/>
  <c r="CO18" i="1"/>
  <c r="CO21" i="1"/>
  <c r="CO20" i="1"/>
  <c r="CN19" i="1"/>
  <c r="CO19" i="1" s="1"/>
  <c r="CO15" i="1"/>
  <c r="CN14" i="1"/>
  <c r="CO14" i="1" s="1"/>
  <c r="CN13" i="1"/>
  <c r="CO13" i="1" s="1"/>
  <c r="CN12" i="1"/>
  <c r="CO12" i="1" s="1"/>
  <c r="CN11" i="1"/>
  <c r="CO11" i="1" s="1"/>
  <c r="CN8" i="1"/>
  <c r="CO8" i="1" s="1"/>
  <c r="CN6" i="1"/>
  <c r="CO6" i="1" s="1"/>
  <c r="CN5" i="1"/>
  <c r="CO5" i="1" s="1"/>
  <c r="CN4" i="1"/>
  <c r="CO4" i="1" s="1"/>
  <c r="B24" i="1"/>
  <c r="CO26" i="1" l="1"/>
  <c r="CO7" i="1"/>
  <c r="B23" i="17"/>
  <c r="B23" i="16"/>
  <c r="BN23" i="15"/>
  <c r="AX23" i="15"/>
  <c r="AH23" i="15"/>
  <c r="R23" i="15"/>
  <c r="B23" i="15"/>
  <c r="B23" i="14"/>
  <c r="BN25" i="1"/>
  <c r="BN26" i="1" s="1"/>
  <c r="AX23" i="14"/>
  <c r="AH25" i="1"/>
  <c r="AH26" i="1" s="1"/>
  <c r="R23" i="14"/>
  <c r="BN24" i="1"/>
  <c r="AX24" i="1"/>
  <c r="AH24" i="1"/>
  <c r="R24" i="1"/>
  <c r="BN24" i="14"/>
  <c r="AX24" i="14"/>
  <c r="AH24" i="14"/>
  <c r="R24" i="14"/>
  <c r="B24" i="14"/>
  <c r="BN23" i="16"/>
  <c r="AX23" i="16"/>
  <c r="AH23" i="16"/>
  <c r="R23" i="16"/>
  <c r="BN24" i="15"/>
  <c r="AX24" i="15"/>
  <c r="AH24" i="15"/>
  <c r="R24" i="15"/>
  <c r="B24" i="15"/>
  <c r="BN23" i="17"/>
  <c r="AX23" i="17"/>
  <c r="AH23" i="17"/>
  <c r="R23" i="17"/>
  <c r="BN24" i="16"/>
  <c r="AX24" i="16"/>
  <c r="AH24" i="16"/>
  <c r="R24" i="16"/>
  <c r="B24" i="16"/>
  <c r="BN24" i="17"/>
  <c r="AX24" i="17"/>
  <c r="AH24" i="17"/>
  <c r="R24" i="17"/>
  <c r="B24" i="17"/>
  <c r="CI18" i="17"/>
  <c r="CJ18" i="17" s="1"/>
  <c r="CI17" i="17"/>
  <c r="CJ17" i="17" s="1"/>
  <c r="CI15" i="17"/>
  <c r="CJ15" i="17" s="1"/>
  <c r="CI13" i="17"/>
  <c r="CJ13" i="17" s="1"/>
  <c r="CI12" i="17"/>
  <c r="CJ12" i="17" s="1"/>
  <c r="CI10" i="17"/>
  <c r="CJ10" i="17" s="1"/>
  <c r="CI9" i="17"/>
  <c r="CJ9" i="17" s="1"/>
  <c r="CI8" i="17"/>
  <c r="CJ8" i="17" s="1"/>
  <c r="CI6" i="17"/>
  <c r="CJ6" i="17" s="1"/>
  <c r="CI5" i="17"/>
  <c r="CJ5" i="17" s="1"/>
  <c r="CI18" i="16"/>
  <c r="CJ18" i="16" s="1"/>
  <c r="CI17" i="16"/>
  <c r="CJ17" i="16" s="1"/>
  <c r="CI15" i="16"/>
  <c r="CJ15" i="16" s="1"/>
  <c r="CI13" i="16"/>
  <c r="CJ13" i="16" s="1"/>
  <c r="CI12" i="16"/>
  <c r="CJ12" i="16" s="1"/>
  <c r="CI10" i="16"/>
  <c r="CJ10" i="16" s="1"/>
  <c r="CI9" i="16"/>
  <c r="CJ9" i="16" s="1"/>
  <c r="CI8" i="16"/>
  <c r="CJ8" i="16" s="1"/>
  <c r="CI6" i="16"/>
  <c r="CJ6" i="16" s="1"/>
  <c r="CI5" i="16"/>
  <c r="CJ5" i="16" s="1"/>
  <c r="CI18" i="15"/>
  <c r="CJ18" i="15" s="1"/>
  <c r="CI17" i="15"/>
  <c r="CJ17" i="15" s="1"/>
  <c r="CI15" i="15"/>
  <c r="CJ15" i="15" s="1"/>
  <c r="CI13" i="15"/>
  <c r="CJ13" i="15" s="1"/>
  <c r="CI12" i="15"/>
  <c r="CJ12" i="15" s="1"/>
  <c r="CI10" i="15"/>
  <c r="CJ10" i="15" s="1"/>
  <c r="CI9" i="15"/>
  <c r="CJ9" i="15" s="1"/>
  <c r="CI8" i="15"/>
  <c r="CJ8" i="15" s="1"/>
  <c r="CI6" i="15"/>
  <c r="CJ6" i="15" s="1"/>
  <c r="CI5" i="15"/>
  <c r="CJ5" i="15" s="1"/>
  <c r="CI18" i="14"/>
  <c r="CJ18" i="14" s="1"/>
  <c r="CI17" i="14"/>
  <c r="CJ17" i="14" s="1"/>
  <c r="CI15" i="14"/>
  <c r="CJ15" i="14" s="1"/>
  <c r="CI13" i="14"/>
  <c r="CJ13" i="14" s="1"/>
  <c r="CI12" i="14"/>
  <c r="CJ12" i="14" s="1"/>
  <c r="CI10" i="14"/>
  <c r="CJ10" i="14" s="1"/>
  <c r="CI9" i="14"/>
  <c r="CJ9" i="14" s="1"/>
  <c r="CI8" i="14"/>
  <c r="CJ8" i="14" s="1"/>
  <c r="CI6" i="14"/>
  <c r="CJ6" i="14" s="1"/>
  <c r="CI5" i="14"/>
  <c r="CJ5" i="14" s="1"/>
  <c r="CI18" i="1"/>
  <c r="CJ18" i="1" s="1"/>
  <c r="CK18" i="1" s="1"/>
  <c r="CI17" i="1"/>
  <c r="CJ17" i="1" s="1"/>
  <c r="CK17" i="1" s="1"/>
  <c r="CI15" i="1"/>
  <c r="CJ15" i="1" s="1"/>
  <c r="CK15" i="1" s="1"/>
  <c r="CI13" i="1"/>
  <c r="CJ13" i="1" s="1"/>
  <c r="CK13" i="1" s="1"/>
  <c r="CI12" i="1"/>
  <c r="CJ12" i="1" s="1"/>
  <c r="CK12" i="1" s="1"/>
  <c r="CI10" i="1"/>
  <c r="CJ10" i="1" s="1"/>
  <c r="CK10" i="1" s="1"/>
  <c r="CI9" i="1"/>
  <c r="CJ9" i="1" s="1"/>
  <c r="CK9" i="1" s="1"/>
  <c r="CI8" i="1"/>
  <c r="CJ8" i="1" s="1"/>
  <c r="CK8" i="1" s="1"/>
  <c r="CI6" i="1"/>
  <c r="CJ6" i="1" s="1"/>
  <c r="CK6" i="1" s="1"/>
  <c r="CI5" i="1"/>
  <c r="CJ5" i="1" s="1"/>
  <c r="CK5" i="1" s="1"/>
  <c r="AH23" i="14" l="1"/>
  <c r="BN23" i="14"/>
  <c r="CK6" i="14"/>
  <c r="CK6" i="15" s="1"/>
  <c r="CK6" i="16" s="1"/>
  <c r="CK6" i="17" s="1"/>
  <c r="G4" i="6" s="1"/>
  <c r="CK5" i="14"/>
  <c r="CK5" i="15" s="1"/>
  <c r="CK5" i="16" s="1"/>
  <c r="CK5" i="17" s="1"/>
  <c r="G3" i="6" s="1"/>
  <c r="C20" i="6"/>
  <c r="CK18" i="14"/>
  <c r="CK18" i="15" s="1"/>
  <c r="CK18" i="16" s="1"/>
  <c r="CK18" i="17" s="1"/>
  <c r="G20" i="6" s="1"/>
  <c r="C7" i="6"/>
  <c r="CK8" i="14"/>
  <c r="CK8" i="15" s="1"/>
  <c r="CK8" i="16" s="1"/>
  <c r="CK8" i="17" s="1"/>
  <c r="G7" i="6" s="1"/>
  <c r="C3" i="6"/>
  <c r="C8" i="6"/>
  <c r="CK9" i="14"/>
  <c r="CK9" i="15" s="1"/>
  <c r="CK9" i="16" s="1"/>
  <c r="CK9" i="17" s="1"/>
  <c r="G8" i="6" s="1"/>
  <c r="C9" i="6"/>
  <c r="CK10" i="14"/>
  <c r="CK10" i="15" s="1"/>
  <c r="CK10" i="16" s="1"/>
  <c r="CK10" i="17" s="1"/>
  <c r="G9" i="6" s="1"/>
  <c r="C12" i="6"/>
  <c r="CK12" i="14"/>
  <c r="CK12" i="15" s="1"/>
  <c r="CK12" i="16" s="1"/>
  <c r="CK12" i="17" s="1"/>
  <c r="G12" i="6" s="1"/>
  <c r="C4" i="6"/>
  <c r="C13" i="6"/>
  <c r="CK13" i="14"/>
  <c r="CK13" i="15" s="1"/>
  <c r="CK13" i="16" s="1"/>
  <c r="CK13" i="17" s="1"/>
  <c r="G13" i="6" s="1"/>
  <c r="C16" i="6"/>
  <c r="CK15" i="14"/>
  <c r="CK15" i="15" s="1"/>
  <c r="CK15" i="16" s="1"/>
  <c r="CK15" i="17" s="1"/>
  <c r="G16" i="6" s="1"/>
  <c r="C19" i="6"/>
  <c r="CK17" i="14"/>
  <c r="CK17" i="15" s="1"/>
  <c r="CK17" i="16" s="1"/>
  <c r="CK17" i="17" s="1"/>
  <c r="G19" i="6" s="1"/>
  <c r="E8" i="6" l="1"/>
  <c r="D7" i="6"/>
  <c r="D13" i="6"/>
  <c r="E7" i="6"/>
  <c r="E9" i="6"/>
  <c r="D20" i="6"/>
  <c r="F20" i="6"/>
  <c r="E20" i="6"/>
  <c r="F7" i="6"/>
  <c r="D9" i="6"/>
  <c r="F3" i="6"/>
  <c r="F12" i="6"/>
  <c r="F19" i="6"/>
  <c r="F13" i="6"/>
  <c r="E16" i="6"/>
  <c r="F9" i="6"/>
  <c r="F8" i="6"/>
  <c r="F16" i="6"/>
  <c r="E19" i="6"/>
  <c r="E13" i="6"/>
  <c r="E12" i="6"/>
  <c r="F4" i="6"/>
  <c r="E3" i="6"/>
  <c r="D4" i="6"/>
  <c r="D19" i="6"/>
  <c r="D16" i="6"/>
  <c r="E4" i="6"/>
  <c r="D3" i="6"/>
  <c r="D12" i="6"/>
  <c r="D8" i="6"/>
</calcChain>
</file>

<file path=xl/sharedStrings.xml><?xml version="1.0" encoding="utf-8"?>
<sst xmlns="http://schemas.openxmlformats.org/spreadsheetml/2006/main" count="862" uniqueCount="109">
  <si>
    <t>Round 1</t>
  </si>
  <si>
    <t>Battalion</t>
  </si>
  <si>
    <t>Insurgent</t>
  </si>
  <si>
    <t>Reg Govt</t>
  </si>
  <si>
    <t>Farmers</t>
  </si>
  <si>
    <t>Drug Lord</t>
  </si>
  <si>
    <t>State Dept</t>
  </si>
  <si>
    <t>NGO</t>
  </si>
  <si>
    <t>Local Govt</t>
  </si>
  <si>
    <t>Crops</t>
  </si>
  <si>
    <t>Cash to Farmers</t>
  </si>
  <si>
    <t>Poppies</t>
  </si>
  <si>
    <t>Force Wheat/Burn Pop</t>
  </si>
  <si>
    <t>Wheat</t>
  </si>
  <si>
    <t>Fight Insurgents</t>
  </si>
  <si>
    <t>Humanitarian Aid</t>
  </si>
  <si>
    <t>Insurgents</t>
  </si>
  <si>
    <t>Support Government</t>
  </si>
  <si>
    <t>Activity</t>
  </si>
  <si>
    <t>Numbers</t>
  </si>
  <si>
    <t>Support Insurgents</t>
  </si>
  <si>
    <t>Perception</t>
  </si>
  <si>
    <t>Sustain</t>
  </si>
  <si>
    <t>Plant Poppies</t>
  </si>
  <si>
    <t>U.S.</t>
  </si>
  <si>
    <t>Plant Wheat</t>
  </si>
  <si>
    <t>Internal Perception</t>
  </si>
  <si>
    <t>Attack Allied Forces</t>
  </si>
  <si>
    <t>World Perception</t>
  </si>
  <si>
    <t>Bribe Government</t>
  </si>
  <si>
    <t xml:space="preserve"> </t>
  </si>
  <si>
    <t>Direct Recruiting</t>
  </si>
  <si>
    <t>Populace</t>
  </si>
  <si>
    <t>Expand and Conquer</t>
  </si>
  <si>
    <t>Well-being</t>
  </si>
  <si>
    <t>Propaganda</t>
  </si>
  <si>
    <t>Regional Govt</t>
  </si>
  <si>
    <t>Public Perception</t>
  </si>
  <si>
    <t>Hold/Stockpile</t>
  </si>
  <si>
    <t>Baseline</t>
  </si>
  <si>
    <t>Round 2</t>
  </si>
  <si>
    <t>Round 3</t>
  </si>
  <si>
    <t>Round 4</t>
  </si>
  <si>
    <t>Round 5</t>
  </si>
  <si>
    <t>Chart 1</t>
  </si>
  <si>
    <t>Red Line</t>
  </si>
  <si>
    <t>Poppy Production</t>
  </si>
  <si>
    <t>Blue Line</t>
  </si>
  <si>
    <t>Wheat Production</t>
  </si>
  <si>
    <t>Chart 2</t>
  </si>
  <si>
    <t>I</t>
  </si>
  <si>
    <t>R</t>
  </si>
  <si>
    <t>F</t>
  </si>
  <si>
    <t>D</t>
  </si>
  <si>
    <t>B</t>
  </si>
  <si>
    <t>ROLE</t>
  </si>
  <si>
    <t>ALLOCATION</t>
  </si>
  <si>
    <t>RESOURCE WEIGHTS</t>
  </si>
  <si>
    <t>IMPACT WEIGHTS</t>
  </si>
  <si>
    <t xml:space="preserve">pop </t>
  </si>
  <si>
    <t>wheat</t>
  </si>
  <si>
    <t>i-act</t>
  </si>
  <si>
    <t>i-num</t>
  </si>
  <si>
    <t>i-per</t>
  </si>
  <si>
    <t>well</t>
  </si>
  <si>
    <t>us-i</t>
  </si>
  <si>
    <t>us-w</t>
  </si>
  <si>
    <t>reg-i</t>
  </si>
  <si>
    <t>reg-w</t>
  </si>
  <si>
    <t>Next round resources</t>
  </si>
  <si>
    <t>Regional Government</t>
  </si>
  <si>
    <t>positive</t>
  </si>
  <si>
    <t>negative</t>
  </si>
  <si>
    <t xml:space="preserve">   Poppies</t>
  </si>
  <si>
    <t xml:space="preserve">   Wheat</t>
  </si>
  <si>
    <t xml:space="preserve">   Activity</t>
  </si>
  <si>
    <t xml:space="preserve">   Numbers</t>
  </si>
  <si>
    <t xml:space="preserve">   Perception</t>
  </si>
  <si>
    <t xml:space="preserve">   Internal Perception</t>
  </si>
  <si>
    <t xml:space="preserve">   World Perception</t>
  </si>
  <si>
    <t xml:space="preserve">   Well-being</t>
  </si>
  <si>
    <t xml:space="preserve">   Public Perception</t>
  </si>
  <si>
    <t>GRAPH METRICS</t>
  </si>
  <si>
    <t>NEW SCORE</t>
  </si>
  <si>
    <t>Σ IMPACTS</t>
  </si>
  <si>
    <t>Σ ÷ 10</t>
  </si>
  <si>
    <t>This round resources</t>
  </si>
  <si>
    <t>Spent resources</t>
  </si>
  <si>
    <t>From Drug Dealers</t>
  </si>
  <si>
    <t>From Farm Extortion</t>
  </si>
  <si>
    <t>From Poppies</t>
  </si>
  <si>
    <t>From Drug Dealer</t>
  </si>
  <si>
    <t>From holding/stockpiling</t>
  </si>
  <si>
    <t>From US Military</t>
  </si>
  <si>
    <t>From Insurgents</t>
  </si>
  <si>
    <t>From Wheat</t>
  </si>
  <si>
    <t>From Regional Government</t>
  </si>
  <si>
    <t>Extort Farmers</t>
  </si>
  <si>
    <t>Wheat to Farmers</t>
  </si>
  <si>
    <t>Sum References</t>
  </si>
  <si>
    <t>Threaten/Attack Govt</t>
  </si>
  <si>
    <t>FARMER support</t>
  </si>
  <si>
    <t>REGIONAL GOVT support</t>
  </si>
  <si>
    <t>INSURGENT support</t>
  </si>
  <si>
    <t>DRUG LORD support</t>
  </si>
  <si>
    <t>Target Drug Trade</t>
  </si>
  <si>
    <t>Unadjusted resources</t>
  </si>
  <si>
    <r>
      <rPr>
        <i/>
        <u/>
        <sz val="11"/>
        <color rgb="FF000000"/>
        <rFont val="Calibri"/>
        <family val="2"/>
      </rPr>
      <t>Do</t>
    </r>
    <r>
      <rPr>
        <i/>
        <sz val="11"/>
        <color rgb="FF000000"/>
        <rFont val="Calibri"/>
        <family val="2"/>
      </rPr>
      <t xml:space="preserve"> </t>
    </r>
    <r>
      <rPr>
        <i/>
        <u/>
        <sz val="11"/>
        <color rgb="FF000000"/>
        <rFont val="Calibri"/>
        <family val="2"/>
      </rPr>
      <t>not</t>
    </r>
    <r>
      <rPr>
        <i/>
        <sz val="11"/>
        <color rgb="FF000000"/>
        <rFont val="Calibri"/>
        <family val="2"/>
      </rPr>
      <t xml:space="preserve"> </t>
    </r>
    <r>
      <rPr>
        <i/>
        <u/>
        <sz val="11"/>
        <color rgb="FF000000"/>
        <rFont val="Calibri"/>
        <family val="2"/>
      </rPr>
      <t>edit</t>
    </r>
    <r>
      <rPr>
        <sz val="11"/>
        <color rgb="FF000000"/>
        <rFont val="Calibri"/>
      </rPr>
      <t xml:space="preserve"> the values in the colored cells above.</t>
    </r>
  </si>
  <si>
    <t>Doing so will erase the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</si>
</sst>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23" x14ac:knownFonts="1">
    <font>
      <sz val="11"/>
      <color rgb="FF000000"/>
      <name val="Calibri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8"/>
      <color rgb="FF000000"/>
      <name val="Calibri"/>
      <family val="2"/>
    </font>
    <font>
      <i/>
      <sz val="10"/>
      <color rgb="FF000000"/>
      <name val="Times New Roman"/>
      <family val="1"/>
    </font>
    <font>
      <b/>
      <u/>
      <sz val="11"/>
      <color rgb="FF000000"/>
      <name val="Calibri"/>
      <family val="2"/>
    </font>
    <font>
      <b/>
      <sz val="11"/>
      <color rgb="FFFA7D00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Black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sz val="8"/>
      <color theme="2" tint="-0.499984740745262"/>
      <name val="Arial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"/>
      <color theme="0"/>
      <name val="Calibri"/>
      <family val="2"/>
    </font>
    <font>
      <sz val="1"/>
      <color rgb="FF000000"/>
      <name val="Calibri"/>
      <family val="2"/>
    </font>
    <font>
      <i/>
      <u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B7B7B7"/>
      </patternFill>
    </fill>
    <fill>
      <patternFill patternType="solid">
        <fgColor rgb="FFF2F2F2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indexed="64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10" fillId="6" borderId="22" applyNumberFormat="0" applyAlignment="0" applyProtection="0"/>
    <xf numFmtId="0" fontId="14" fillId="9" borderId="27" applyNumberFormat="0" applyFont="0" applyAlignment="0" applyProtection="0"/>
  </cellStyleXfs>
  <cellXfs count="11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 applyFont="1"/>
    <xf numFmtId="1" fontId="2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4" borderId="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7" xfId="0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Font="1" applyBorder="1" applyAlignment="1"/>
    <xf numFmtId="0" fontId="13" fillId="0" borderId="31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2" fontId="12" fillId="0" borderId="8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2" fillId="8" borderId="24" xfId="0" applyFont="1" applyFill="1" applyBorder="1" applyAlignment="1">
      <alignment vertical="center"/>
    </xf>
    <xf numFmtId="0" fontId="12" fillId="7" borderId="24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2" fontId="12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5" fillId="9" borderId="27" xfId="2" applyFont="1" applyAlignment="1">
      <alignment horizontal="center"/>
    </xf>
    <xf numFmtId="0" fontId="2" fillId="9" borderId="27" xfId="2" applyFont="1" applyAlignment="1">
      <alignment horizontal="center"/>
    </xf>
    <xf numFmtId="0" fontId="0" fillId="9" borderId="27" xfId="2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34" xfId="0" applyFont="1" applyBorder="1" applyAlignment="1"/>
    <xf numFmtId="0" fontId="0" fillId="0" borderId="24" xfId="0" applyFont="1" applyBorder="1" applyAlignment="1"/>
    <xf numFmtId="0" fontId="0" fillId="0" borderId="35" xfId="0" applyFont="1" applyBorder="1" applyAlignment="1"/>
    <xf numFmtId="0" fontId="0" fillId="0" borderId="26" xfId="0" applyFont="1" applyBorder="1" applyAlignment="1"/>
    <xf numFmtId="0" fontId="14" fillId="0" borderId="0" xfId="0" applyFont="1"/>
    <xf numFmtId="0" fontId="19" fillId="0" borderId="0" xfId="0" applyFont="1" applyBorder="1" applyAlignment="1"/>
    <xf numFmtId="0" fontId="19" fillId="0" borderId="35" xfId="0" applyFont="1" applyBorder="1" applyAlignment="1"/>
    <xf numFmtId="0" fontId="1" fillId="0" borderId="0" xfId="0" applyFont="1" applyBorder="1" applyAlignment="1"/>
    <xf numFmtId="0" fontId="1" fillId="0" borderId="24" xfId="0" applyFont="1" applyBorder="1" applyAlignment="1"/>
    <xf numFmtId="0" fontId="1" fillId="0" borderId="33" xfId="0" applyFont="1" applyBorder="1" applyAlignment="1"/>
    <xf numFmtId="0" fontId="3" fillId="0" borderId="0" xfId="0" applyFont="1" applyBorder="1" applyAlignment="1"/>
    <xf numFmtId="0" fontId="3" fillId="0" borderId="33" xfId="0" applyFont="1" applyBorder="1" applyAlignment="1"/>
    <xf numFmtId="0" fontId="7" fillId="0" borderId="0" xfId="0" applyFont="1" applyBorder="1" applyAlignment="1"/>
    <xf numFmtId="0" fontId="20" fillId="0" borderId="3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4" fillId="0" borderId="0" xfId="0" applyFont="1" applyAlignment="1"/>
    <xf numFmtId="0" fontId="21" fillId="0" borderId="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" fontId="10" fillId="6" borderId="22" xfId="1" applyNumberFormat="1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center"/>
    </xf>
  </cellXfs>
  <cellStyles count="3">
    <cellStyle name="Calculation" xfId="1" builtinId="22"/>
    <cellStyle name="Normal" xfId="0" builtinId="0"/>
    <cellStyle name="Note" xfId="2" builtinId="10"/>
  </cellStyles>
  <dxfs count="180"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5050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 sz="1800"/>
              <a:t>Chart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2"/>
          <c:order val="2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Trend_Data!$B$3:$C$3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Trend_Data!$B$4:$C$4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Trend_Data!$B$3:$C$3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Trend_Data!$B$4:$C$4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08856"/>
        <c:axId val="209313336"/>
      </c:lineChart>
      <c:catAx>
        <c:axId val="209308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09313336"/>
        <c:crosses val="autoZero"/>
        <c:auto val="1"/>
        <c:lblAlgn val="ctr"/>
        <c:lblOffset val="100"/>
        <c:noMultiLvlLbl val="1"/>
      </c:catAx>
      <c:valAx>
        <c:axId val="20931333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093088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Trend_Data!$B$7:$C$7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Trend_Data!$B$8:$C$8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Trend_Data!$B$9:$C$9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84216"/>
        <c:axId val="210784600"/>
      </c:lineChart>
      <c:catAx>
        <c:axId val="210784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0784600"/>
        <c:crosses val="autoZero"/>
        <c:auto val="1"/>
        <c:lblAlgn val="ctr"/>
        <c:lblOffset val="100"/>
        <c:noMultiLvlLbl val="1"/>
      </c:catAx>
      <c:valAx>
        <c:axId val="21078460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078421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3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Trend_Data!$B$12:$C$12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Trend_Data!$B$13:$C$13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89872"/>
        <c:axId val="210790256"/>
      </c:lineChart>
      <c:catAx>
        <c:axId val="210789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0790256"/>
        <c:crosses val="autoZero"/>
        <c:auto val="1"/>
        <c:lblAlgn val="ctr"/>
        <c:lblOffset val="100"/>
        <c:noMultiLvlLbl val="1"/>
      </c:catAx>
      <c:valAx>
        <c:axId val="21079025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078987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Trend_Data!$B$16:$C$16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30784"/>
        <c:axId val="210931168"/>
      </c:lineChart>
      <c:catAx>
        <c:axId val="210930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0931168"/>
        <c:crosses val="autoZero"/>
        <c:auto val="1"/>
        <c:lblAlgn val="ctr"/>
        <c:lblOffset val="100"/>
        <c:noMultiLvlLbl val="1"/>
      </c:catAx>
      <c:valAx>
        <c:axId val="21093116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093078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Trend_Data!$B$19:$C$19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Trend_Data!$B$20:$C$20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51016"/>
        <c:axId val="210951400"/>
      </c:lineChart>
      <c:catAx>
        <c:axId val="210951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0951400"/>
        <c:crosses val="autoZero"/>
        <c:auto val="1"/>
        <c:lblAlgn val="ctr"/>
        <c:lblOffset val="100"/>
        <c:noMultiLvlLbl val="1"/>
      </c:catAx>
      <c:valAx>
        <c:axId val="21095140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095101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r>
              <a:rPr lang="en-US"/>
              <a:t>Chart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Trend_Data!$B$3:$D$3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Trend_Data!$B$4:$D$4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27016"/>
        <c:axId val="211327408"/>
      </c:lineChart>
      <c:catAx>
        <c:axId val="211327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27408"/>
        <c:crosses val="autoZero"/>
        <c:auto val="1"/>
        <c:lblAlgn val="ctr"/>
        <c:lblOffset val="100"/>
        <c:noMultiLvlLbl val="1"/>
      </c:catAx>
      <c:valAx>
        <c:axId val="21132740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2701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Trend_Data!$B$7:$D$7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Trend_Data!$B$8:$D$8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Trend_Data!$B$9:$D$9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28192"/>
        <c:axId val="211328584"/>
      </c:lineChart>
      <c:catAx>
        <c:axId val="211328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28584"/>
        <c:crosses val="autoZero"/>
        <c:auto val="1"/>
        <c:lblAlgn val="ctr"/>
        <c:lblOffset val="100"/>
        <c:noMultiLvlLbl val="1"/>
      </c:catAx>
      <c:valAx>
        <c:axId val="211328584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281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3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Trend_Data!$B$12:$D$12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Trend_Data!$B$13:$D$13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29368"/>
        <c:axId val="211329760"/>
      </c:lineChart>
      <c:catAx>
        <c:axId val="211329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29760"/>
        <c:crosses val="autoZero"/>
        <c:auto val="1"/>
        <c:lblAlgn val="ctr"/>
        <c:lblOffset val="100"/>
        <c:noMultiLvlLbl val="1"/>
      </c:catAx>
      <c:valAx>
        <c:axId val="21132976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2936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Trend_Data!$B$16:$D$16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0544"/>
        <c:axId val="211330936"/>
      </c:lineChart>
      <c:catAx>
        <c:axId val="211330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30936"/>
        <c:crosses val="autoZero"/>
        <c:auto val="1"/>
        <c:lblAlgn val="ctr"/>
        <c:lblOffset val="100"/>
        <c:noMultiLvlLbl val="1"/>
      </c:catAx>
      <c:valAx>
        <c:axId val="21133093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3054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Trend_Data!$B$19:$D$19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Trend_Data!$B$20:$D$20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1720"/>
        <c:axId val="211332112"/>
      </c:lineChart>
      <c:catAx>
        <c:axId val="211331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32112"/>
        <c:crosses val="autoZero"/>
        <c:auto val="1"/>
        <c:lblAlgn val="ctr"/>
        <c:lblOffset val="100"/>
        <c:noMultiLvlLbl val="1"/>
      </c:catAx>
      <c:valAx>
        <c:axId val="211332112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3172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 sz="1800"/>
              <a:t>Chart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Trend_Data!$B$3:$E$3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Trend_Data!$B$4:$E$4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2896"/>
        <c:axId val="211333288"/>
      </c:lineChart>
      <c:catAx>
        <c:axId val="211332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333288"/>
        <c:crosses val="autoZero"/>
        <c:auto val="1"/>
        <c:lblAlgn val="ctr"/>
        <c:lblOffset val="100"/>
        <c:noMultiLvlLbl val="1"/>
      </c:catAx>
      <c:valAx>
        <c:axId val="21133328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3289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Trend_Data!$B$7:$E$7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Trend_Data!$B$8:$E$8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Trend_Data!$B$9:$E$9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4072"/>
        <c:axId val="211747664"/>
      </c:lineChart>
      <c:catAx>
        <c:axId val="211334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47664"/>
        <c:crosses val="autoZero"/>
        <c:auto val="1"/>
        <c:lblAlgn val="ctr"/>
        <c:lblOffset val="100"/>
        <c:noMultiLvlLbl val="1"/>
      </c:catAx>
      <c:valAx>
        <c:axId val="211747664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33407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3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Trend_Data!$B$12:$E$12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Trend_Data!$B$13:$E$13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48448"/>
        <c:axId val="211748840"/>
      </c:lineChart>
      <c:catAx>
        <c:axId val="21174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48840"/>
        <c:crosses val="autoZero"/>
        <c:auto val="1"/>
        <c:lblAlgn val="ctr"/>
        <c:lblOffset val="100"/>
        <c:noMultiLvlLbl val="1"/>
      </c:catAx>
      <c:valAx>
        <c:axId val="21174884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4844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Trend_Data!$B$16:$E$16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49624"/>
        <c:axId val="211750016"/>
      </c:lineChart>
      <c:catAx>
        <c:axId val="211749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50016"/>
        <c:crosses val="autoZero"/>
        <c:auto val="1"/>
        <c:lblAlgn val="ctr"/>
        <c:lblOffset val="100"/>
        <c:noMultiLvlLbl val="1"/>
      </c:catAx>
      <c:valAx>
        <c:axId val="21175001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4962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Trend_Data!$B$19:$E$19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Trend_Data!$B$20:$E$20</c:f>
              <c:numCache>
                <c:formatCode>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0800"/>
        <c:axId val="211751192"/>
      </c:lineChart>
      <c:catAx>
        <c:axId val="211750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51192"/>
        <c:crosses val="autoZero"/>
        <c:auto val="1"/>
        <c:lblAlgn val="ctr"/>
        <c:lblOffset val="100"/>
        <c:noMultiLvlLbl val="1"/>
      </c:catAx>
      <c:valAx>
        <c:axId val="211751192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508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 sz="1800"/>
              <a:t>Chart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Trend_Data!$B$3:$F$3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Trend_Data!$B$4:$F$4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1976"/>
        <c:axId val="211752368"/>
      </c:lineChart>
      <c:catAx>
        <c:axId val="211751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52368"/>
        <c:crosses val="autoZero"/>
        <c:auto val="1"/>
        <c:lblAlgn val="ctr"/>
        <c:lblOffset val="100"/>
        <c:noMultiLvlLbl val="1"/>
      </c:catAx>
      <c:valAx>
        <c:axId val="21175236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5197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Trend_Data!$B$7:$F$7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Trend_Data!$B$8:$F$8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Trend_Data!$B$9:$F$9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3152"/>
        <c:axId val="211753544"/>
      </c:lineChart>
      <c:catAx>
        <c:axId val="211753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53544"/>
        <c:crosses val="autoZero"/>
        <c:auto val="1"/>
        <c:lblAlgn val="ctr"/>
        <c:lblOffset val="100"/>
        <c:noMultiLvlLbl val="1"/>
      </c:catAx>
      <c:valAx>
        <c:axId val="211753544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5315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3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Trend_Data!$B$12:$F$12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Trend_Data!$B$13:$F$13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4328"/>
        <c:axId val="211754720"/>
      </c:lineChart>
      <c:catAx>
        <c:axId val="211754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1754720"/>
        <c:crosses val="autoZero"/>
        <c:auto val="1"/>
        <c:lblAlgn val="ctr"/>
        <c:lblOffset val="100"/>
        <c:noMultiLvlLbl val="1"/>
      </c:catAx>
      <c:valAx>
        <c:axId val="21175472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175432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Trend_Data!$B$16:$F$16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3376"/>
        <c:axId val="215333768"/>
      </c:lineChart>
      <c:catAx>
        <c:axId val="215333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3768"/>
        <c:crosses val="autoZero"/>
        <c:auto val="1"/>
        <c:lblAlgn val="ctr"/>
        <c:lblOffset val="100"/>
        <c:noMultiLvlLbl val="1"/>
      </c:catAx>
      <c:valAx>
        <c:axId val="21533376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337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Trend_Data!$B$19:$F$19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Trend_Data!$B$20:$F$20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4552"/>
        <c:axId val="215334944"/>
      </c:lineChart>
      <c:catAx>
        <c:axId val="215334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4944"/>
        <c:crosses val="autoZero"/>
        <c:auto val="1"/>
        <c:lblAlgn val="ctr"/>
        <c:lblOffset val="100"/>
        <c:noMultiLvlLbl val="1"/>
      </c:catAx>
      <c:valAx>
        <c:axId val="215334944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455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Crop Production Chart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Trend_Data!$B$3:$G$3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Trend_Data!$B$4:$G$4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5728"/>
        <c:axId val="215336120"/>
      </c:lineChart>
      <c:catAx>
        <c:axId val="215335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6120"/>
        <c:crosses val="autoZero"/>
        <c:auto val="1"/>
        <c:lblAlgn val="ctr"/>
        <c:lblOffset val="100"/>
        <c:noMultiLvlLbl val="1"/>
      </c:catAx>
      <c:valAx>
        <c:axId val="215336120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572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Insurgent Chart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Trend_Data!$B$7:$F$7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Trend_Data!$B$8:$F$8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Trend_Data!$B$9:$F$9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6904"/>
        <c:axId val="215337296"/>
      </c:lineChart>
      <c:catAx>
        <c:axId val="215336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7296"/>
        <c:crosses val="autoZero"/>
        <c:auto val="1"/>
        <c:lblAlgn val="ctr"/>
        <c:lblOffset val="100"/>
        <c:noMultiLvlLbl val="1"/>
      </c:catAx>
      <c:valAx>
        <c:axId val="21533729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690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U.S.</a:t>
            </a:r>
            <a:r>
              <a:rPr lang="en-US" baseline="0"/>
              <a:t> Forces </a:t>
            </a:r>
            <a:r>
              <a:rPr lang="en-US"/>
              <a:t>Chart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Trend_Data!$B$12:$G$12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Trend_Data!$B$13:$G$13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8080"/>
        <c:axId val="215338472"/>
      </c:lineChart>
      <c:catAx>
        <c:axId val="215338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8472"/>
        <c:crosses val="autoZero"/>
        <c:auto val="1"/>
        <c:lblAlgn val="ctr"/>
        <c:lblOffset val="100"/>
        <c:noMultiLvlLbl val="1"/>
      </c:catAx>
      <c:valAx>
        <c:axId val="215338472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808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Populace Well-being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Trend_Data!$B$16:$G$16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39256"/>
        <c:axId val="215339648"/>
      </c:lineChart>
      <c:catAx>
        <c:axId val="215339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39648"/>
        <c:crosses val="autoZero"/>
        <c:auto val="1"/>
        <c:lblAlgn val="ctr"/>
        <c:lblOffset val="100"/>
        <c:noMultiLvlLbl val="1"/>
      </c:catAx>
      <c:valAx>
        <c:axId val="215339648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392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Regional</a:t>
            </a:r>
            <a:r>
              <a:rPr lang="en-US" baseline="0"/>
              <a:t> Government</a:t>
            </a:r>
            <a:r>
              <a:rPr lang="en-US"/>
              <a:t> Chart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Trend_Data!$B$19:$G$19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Trend_Data!$B$20:$G$20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40432"/>
        <c:axId val="215340824"/>
      </c:lineChart>
      <c:catAx>
        <c:axId val="215340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15340824"/>
        <c:crosses val="autoZero"/>
        <c:auto val="1"/>
        <c:lblAlgn val="ctr"/>
        <c:lblOffset val="100"/>
        <c:noMultiLvlLbl val="1"/>
      </c:catAx>
      <c:valAx>
        <c:axId val="215340824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21534043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r>
              <a:rPr lang="en-US"/>
              <a:t>Chart 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387932613074531"/>
          <c:y val="6.0757255343082101E-2"/>
          <c:w val="0.61075230421778681"/>
          <c:h val="0.7720616422947143"/>
        </c:manualLayout>
      </c:layout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Trend_Data!$B$3:$G$3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Trend_Data!$B$4:$G$4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27824"/>
        <c:axId val="182328216"/>
      </c:lineChart>
      <c:catAx>
        <c:axId val="18232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Round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82328216"/>
        <c:crosses val="autoZero"/>
        <c:auto val="1"/>
        <c:lblAlgn val="ctr"/>
        <c:lblOffset val="100"/>
        <c:noMultiLvlLbl val="1"/>
      </c:catAx>
      <c:valAx>
        <c:axId val="182328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232782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Trend_Data!$B$7:$F$7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Trend_Data!$B$8:$F$8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Trend_Data!$B$9:$F$9</c:f>
              <c:numCache>
                <c:formatCode>0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29000"/>
        <c:axId val="182329392"/>
      </c:lineChart>
      <c:catAx>
        <c:axId val="18232900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82329392"/>
        <c:crosses val="autoZero"/>
        <c:auto val="1"/>
        <c:lblAlgn val="ctr"/>
        <c:lblOffset val="100"/>
        <c:noMultiLvlLbl val="1"/>
      </c:catAx>
      <c:valAx>
        <c:axId val="182329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232900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0839220091315377"/>
          <c:y val="0.10349706347681763"/>
          <c:w val="0.51649378524466161"/>
          <c:h val="0.75223665722000588"/>
        </c:manualLayout>
      </c:layout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Trend_Data!$B$12:$G$12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Trend_Data!$B$13:$G$13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30176"/>
        <c:axId val="182330568"/>
      </c:lineChart>
      <c:catAx>
        <c:axId val="18233017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82330568"/>
        <c:crosses val="autoZero"/>
        <c:auto val="1"/>
        <c:lblAlgn val="ctr"/>
        <c:lblOffset val="100"/>
        <c:noMultiLvlLbl val="1"/>
      </c:catAx>
      <c:valAx>
        <c:axId val="1823305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23301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Trend_Data!$B$16:$G$16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31352"/>
        <c:axId val="182331744"/>
      </c:lineChart>
      <c:catAx>
        <c:axId val="18233135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82331744"/>
        <c:crosses val="autoZero"/>
        <c:auto val="1"/>
        <c:lblAlgn val="ctr"/>
        <c:lblOffset val="100"/>
        <c:noMultiLvlLbl val="1"/>
      </c:catAx>
      <c:valAx>
        <c:axId val="182331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233135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6553977770459765E-2"/>
          <c:y val="4.0930573504395829E-2"/>
          <c:w val="0.52811661021680667"/>
          <c:h val="0.75750818986437252"/>
        </c:manualLayout>
      </c:layout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Trend_Data!$B$19:$G$19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Trend_Data!$B$20:$G$20</c:f>
              <c:numCache>
                <c:formatCode>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32528"/>
        <c:axId val="182332920"/>
      </c:lineChart>
      <c:catAx>
        <c:axId val="18233252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182332920"/>
        <c:crosses val="autoZero"/>
        <c:auto val="1"/>
        <c:lblAlgn val="ctr"/>
        <c:lblOffset val="100"/>
        <c:noMultiLvlLbl val="1"/>
      </c:catAx>
      <c:valAx>
        <c:axId val="182332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n-US"/>
          </a:p>
        </c:txPr>
        <c:crossAx val="18233252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14654</xdr:colOff>
      <xdr:row>15</xdr:row>
      <xdr:rowOff>105508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9525</xdr:colOff>
      <xdr:row>0</xdr:row>
      <xdr:rowOff>0</xdr:rowOff>
    </xdr:from>
    <xdr:to>
      <xdr:col>15</xdr:col>
      <xdr:colOff>185371</xdr:colOff>
      <xdr:row>15</xdr:row>
      <xdr:rowOff>105508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29307</xdr:colOff>
      <xdr:row>0</xdr:row>
      <xdr:rowOff>0</xdr:rowOff>
    </xdr:from>
    <xdr:to>
      <xdr:col>21</xdr:col>
      <xdr:colOff>205153</xdr:colOff>
      <xdr:row>15</xdr:row>
      <xdr:rowOff>105508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18</xdr:row>
      <xdr:rowOff>8164</xdr:rowOff>
    </xdr:from>
    <xdr:to>
      <xdr:col>9</xdr:col>
      <xdr:colOff>14654</xdr:colOff>
      <xdr:row>32</xdr:row>
      <xdr:rowOff>113672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16119</xdr:colOff>
      <xdr:row>18</xdr:row>
      <xdr:rowOff>7430</xdr:rowOff>
    </xdr:from>
    <xdr:to>
      <xdr:col>15</xdr:col>
      <xdr:colOff>191965</xdr:colOff>
      <xdr:row>32</xdr:row>
      <xdr:rowOff>112938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88900</xdr:colOff>
      <xdr:row>15</xdr:row>
      <xdr:rowOff>76200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441325</xdr:colOff>
      <xdr:row>0</xdr:row>
      <xdr:rowOff>0</xdr:rowOff>
    </xdr:from>
    <xdr:to>
      <xdr:col>15</xdr:col>
      <xdr:colOff>123825</xdr:colOff>
      <xdr:row>15</xdr:row>
      <xdr:rowOff>76200</xdr:rowOff>
    </xdr:to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12700</xdr:colOff>
      <xdr:row>0</xdr:row>
      <xdr:rowOff>0</xdr:rowOff>
    </xdr:from>
    <xdr:to>
      <xdr:col>21</xdr:col>
      <xdr:colOff>139700</xdr:colOff>
      <xdr:row>15</xdr:row>
      <xdr:rowOff>76200</xdr:rowOff>
    </xdr:to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18</xdr:row>
      <xdr:rowOff>19050</xdr:rowOff>
    </xdr:from>
    <xdr:to>
      <xdr:col>9</xdr:col>
      <xdr:colOff>88900</xdr:colOff>
      <xdr:row>32</xdr:row>
      <xdr:rowOff>120650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19049</xdr:colOff>
      <xdr:row>18</xdr:row>
      <xdr:rowOff>9524</xdr:rowOff>
    </xdr:from>
    <xdr:to>
      <xdr:col>15</xdr:col>
      <xdr:colOff>146049</xdr:colOff>
      <xdr:row>32</xdr:row>
      <xdr:rowOff>111124</xdr:rowOff>
    </xdr:to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88900</xdr:colOff>
      <xdr:row>15</xdr:row>
      <xdr:rowOff>76200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9525</xdr:colOff>
      <xdr:row>0</xdr:row>
      <xdr:rowOff>0</xdr:rowOff>
    </xdr:from>
    <xdr:to>
      <xdr:col>15</xdr:col>
      <xdr:colOff>136525</xdr:colOff>
      <xdr:row>15</xdr:row>
      <xdr:rowOff>76200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12700</xdr:colOff>
      <xdr:row>0</xdr:row>
      <xdr:rowOff>0</xdr:rowOff>
    </xdr:from>
    <xdr:to>
      <xdr:col>21</xdr:col>
      <xdr:colOff>139700</xdr:colOff>
      <xdr:row>15</xdr:row>
      <xdr:rowOff>76200</xdr:rowOff>
    </xdr:to>
    <xdr:graphicFrame macro=""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18</xdr:row>
      <xdr:rowOff>19050</xdr:rowOff>
    </xdr:from>
    <xdr:to>
      <xdr:col>9</xdr:col>
      <xdr:colOff>88900</xdr:colOff>
      <xdr:row>32</xdr:row>
      <xdr:rowOff>120650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31749</xdr:colOff>
      <xdr:row>18</xdr:row>
      <xdr:rowOff>9524</xdr:rowOff>
    </xdr:from>
    <xdr:to>
      <xdr:col>15</xdr:col>
      <xdr:colOff>158749</xdr:colOff>
      <xdr:row>32</xdr:row>
      <xdr:rowOff>111124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88900</xdr:colOff>
      <xdr:row>15</xdr:row>
      <xdr:rowOff>76200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22225</xdr:colOff>
      <xdr:row>0</xdr:row>
      <xdr:rowOff>0</xdr:rowOff>
    </xdr:from>
    <xdr:to>
      <xdr:col>15</xdr:col>
      <xdr:colOff>149225</xdr:colOff>
      <xdr:row>15</xdr:row>
      <xdr:rowOff>76200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12700</xdr:colOff>
      <xdr:row>0</xdr:row>
      <xdr:rowOff>0</xdr:rowOff>
    </xdr:from>
    <xdr:to>
      <xdr:col>21</xdr:col>
      <xdr:colOff>139700</xdr:colOff>
      <xdr:row>15</xdr:row>
      <xdr:rowOff>76200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18</xdr:row>
      <xdr:rowOff>6350</xdr:rowOff>
    </xdr:from>
    <xdr:to>
      <xdr:col>9</xdr:col>
      <xdr:colOff>88900</xdr:colOff>
      <xdr:row>32</xdr:row>
      <xdr:rowOff>107950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31749</xdr:colOff>
      <xdr:row>18</xdr:row>
      <xdr:rowOff>9524</xdr:rowOff>
    </xdr:from>
    <xdr:to>
      <xdr:col>15</xdr:col>
      <xdr:colOff>158749</xdr:colOff>
      <xdr:row>32</xdr:row>
      <xdr:rowOff>111124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533400</xdr:colOff>
      <xdr:row>19</xdr:row>
      <xdr:rowOff>129268</xdr:rowOff>
    </xdr:to>
    <xdr:graphicFrame macro=""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9527</xdr:colOff>
      <xdr:row>0</xdr:row>
      <xdr:rowOff>0</xdr:rowOff>
    </xdr:from>
    <xdr:to>
      <xdr:col>17</xdr:col>
      <xdr:colOff>191862</xdr:colOff>
      <xdr:row>19</xdr:row>
      <xdr:rowOff>129268</xdr:rowOff>
    </xdr:to>
    <xdr:graphicFrame macro=""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27214</xdr:colOff>
      <xdr:row>0</xdr:row>
      <xdr:rowOff>0</xdr:rowOff>
    </xdr:from>
    <xdr:to>
      <xdr:col>24</xdr:col>
      <xdr:colOff>198664</xdr:colOff>
      <xdr:row>19</xdr:row>
      <xdr:rowOff>129268</xdr:rowOff>
    </xdr:to>
    <xdr:graphicFrame macro="">
      <xdr:nvGraphicFramePr>
        <xdr:cNvPr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22</xdr:row>
      <xdr:rowOff>21771</xdr:rowOff>
    </xdr:from>
    <xdr:to>
      <xdr:col>10</xdr:col>
      <xdr:colOff>533400</xdr:colOff>
      <xdr:row>41</xdr:row>
      <xdr:rowOff>36739</xdr:rowOff>
    </xdr:to>
    <xdr:graphicFrame macro="">
      <xdr:nvGraphicFramePr>
        <xdr:cNvPr id="2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881743</xdr:colOff>
      <xdr:row>21</xdr:row>
      <xdr:rowOff>186417</xdr:rowOff>
    </xdr:from>
    <xdr:to>
      <xdr:col>17</xdr:col>
      <xdr:colOff>178253</xdr:colOff>
      <xdr:row>41</xdr:row>
      <xdr:rowOff>14967</xdr:rowOff>
    </xdr:to>
    <xdr:graphicFrame macro="">
      <xdr:nvGraphicFramePr>
        <xdr:cNvPr id="2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22</xdr:col>
      <xdr:colOff>68036</xdr:colOff>
      <xdr:row>14</xdr:row>
      <xdr:rowOff>81641</xdr:rowOff>
    </xdr:from>
    <xdr:to>
      <xdr:col>24</xdr:col>
      <xdr:colOff>40822</xdr:colOff>
      <xdr:row>17</xdr:row>
      <xdr:rowOff>208450</xdr:rowOff>
    </xdr:to>
    <xdr:sp macro="" textlink="">
      <xdr:nvSpPr>
        <xdr:cNvPr id="7" name="TextBox 18"/>
        <xdr:cNvSpPr txBox="1"/>
      </xdr:nvSpPr>
      <xdr:spPr>
        <a:xfrm>
          <a:off x="15648215" y="2558141"/>
          <a:ext cx="1741714" cy="6574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U.S. Perception</a:t>
          </a:r>
        </a:p>
        <a:p>
          <a:pPr algn="ctr"/>
          <a:r>
            <a:rPr lang="en-US" sz="1400"/>
            <a:t>In-Country– Blue</a:t>
          </a:r>
        </a:p>
        <a:p>
          <a:pPr algn="ctr"/>
          <a:r>
            <a:rPr lang="en-US" sz="1400"/>
            <a:t>Externally – Red</a:t>
          </a:r>
        </a:p>
      </xdr:txBody>
    </xdr:sp>
    <xdr:clientData/>
  </xdr:twoCellAnchor>
  <xdr:twoCellAnchor>
    <xdr:from>
      <xdr:col>6</xdr:col>
      <xdr:colOff>54428</xdr:colOff>
      <xdr:row>15</xdr:row>
      <xdr:rowOff>95248</xdr:rowOff>
    </xdr:from>
    <xdr:to>
      <xdr:col>10</xdr:col>
      <xdr:colOff>381000</xdr:colOff>
      <xdr:row>17</xdr:row>
      <xdr:rowOff>204105</xdr:rowOff>
    </xdr:to>
    <xdr:sp macro="" textlink="">
      <xdr:nvSpPr>
        <xdr:cNvPr id="8" name="TextBox 22"/>
        <xdr:cNvSpPr txBox="1"/>
      </xdr:nvSpPr>
      <xdr:spPr>
        <a:xfrm>
          <a:off x="3224892" y="2748641"/>
          <a:ext cx="2122715" cy="4626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Wheat production – Red</a:t>
          </a:r>
        </a:p>
        <a:p>
          <a:pPr algn="ctr"/>
          <a:r>
            <a:rPr lang="en-US" sz="1400"/>
            <a:t>Poppy production - Blue</a:t>
          </a:r>
        </a:p>
      </xdr:txBody>
    </xdr:sp>
    <xdr:clientData/>
  </xdr:twoCellAnchor>
  <xdr:twoCellAnchor>
    <xdr:from>
      <xdr:col>14</xdr:col>
      <xdr:colOff>258536</xdr:colOff>
      <xdr:row>36</xdr:row>
      <xdr:rowOff>136068</xdr:rowOff>
    </xdr:from>
    <xdr:to>
      <xdr:col>17</xdr:col>
      <xdr:colOff>40821</xdr:colOff>
      <xdr:row>39</xdr:row>
      <xdr:rowOff>27211</xdr:rowOff>
    </xdr:to>
    <xdr:sp macro="" textlink="">
      <xdr:nvSpPr>
        <xdr:cNvPr id="9" name="TextBox 20"/>
        <xdr:cNvSpPr txBox="1"/>
      </xdr:nvSpPr>
      <xdr:spPr>
        <a:xfrm>
          <a:off x="8763000" y="6817175"/>
          <a:ext cx="2435678" cy="4626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Public Perception – Blue</a:t>
          </a:r>
        </a:p>
        <a:p>
          <a:pPr algn="ctr"/>
          <a:r>
            <a:rPr lang="en-US" sz="1400"/>
            <a:t>World Perception - Red</a:t>
          </a:r>
        </a:p>
      </xdr:txBody>
    </xdr:sp>
    <xdr:clientData/>
  </xdr:twoCellAnchor>
  <xdr:twoCellAnchor>
    <xdr:from>
      <xdr:col>14</xdr:col>
      <xdr:colOff>176893</xdr:colOff>
      <xdr:row>14</xdr:row>
      <xdr:rowOff>68035</xdr:rowOff>
    </xdr:from>
    <xdr:to>
      <xdr:col>17</xdr:col>
      <xdr:colOff>81642</xdr:colOff>
      <xdr:row>17</xdr:row>
      <xdr:rowOff>194844</xdr:rowOff>
    </xdr:to>
    <xdr:sp macro="" textlink="">
      <xdr:nvSpPr>
        <xdr:cNvPr id="10" name="TextBox 17"/>
        <xdr:cNvSpPr txBox="1"/>
      </xdr:nvSpPr>
      <xdr:spPr>
        <a:xfrm>
          <a:off x="8681357" y="2544535"/>
          <a:ext cx="2558142" cy="6574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Insurgent Activity– Blue</a:t>
          </a:r>
        </a:p>
        <a:p>
          <a:pPr algn="ctr"/>
          <a:r>
            <a:rPr lang="en-US" sz="1400"/>
            <a:t>Insurgent Numbers – Red</a:t>
          </a:r>
        </a:p>
        <a:p>
          <a:pPr algn="ctr"/>
          <a:r>
            <a:rPr lang="en-US" sz="1400"/>
            <a:t>Insurgent Perception - Yellow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5</xdr:col>
      <xdr:colOff>76200</xdr:colOff>
      <xdr:row>12</xdr:row>
      <xdr:rowOff>28575</xdr:rowOff>
    </xdr:to>
    <xdr:graphicFrame macro="">
      <xdr:nvGraphicFramePr>
        <xdr:cNvPr id="26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200025</xdr:colOff>
      <xdr:row>0</xdr:row>
      <xdr:rowOff>114300</xdr:rowOff>
    </xdr:from>
    <xdr:to>
      <xdr:col>11</xdr:col>
      <xdr:colOff>238125</xdr:colOff>
      <xdr:row>12</xdr:row>
      <xdr:rowOff>0</xdr:rowOff>
    </xdr:to>
    <xdr:graphicFrame macro="">
      <xdr:nvGraphicFramePr>
        <xdr:cNvPr id="27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381000</xdr:colOff>
      <xdr:row>0</xdr:row>
      <xdr:rowOff>133350</xdr:rowOff>
    </xdr:from>
    <xdr:to>
      <xdr:col>17</xdr:col>
      <xdr:colOff>228600</xdr:colOff>
      <xdr:row>12</xdr:row>
      <xdr:rowOff>9525</xdr:rowOff>
    </xdr:to>
    <xdr:graphicFrame macro="">
      <xdr:nvGraphicFramePr>
        <xdr:cNvPr id="28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76200</xdr:colOff>
      <xdr:row>12</xdr:row>
      <xdr:rowOff>171450</xdr:rowOff>
    </xdr:from>
    <xdr:to>
      <xdr:col>5</xdr:col>
      <xdr:colOff>76200</xdr:colOff>
      <xdr:row>23</xdr:row>
      <xdr:rowOff>133350</xdr:rowOff>
    </xdr:to>
    <xdr:graphicFrame macro="">
      <xdr:nvGraphicFramePr>
        <xdr:cNvPr id="29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5</xdr:col>
      <xdr:colOff>323850</xdr:colOff>
      <xdr:row>13</xdr:row>
      <xdr:rowOff>9525</xdr:rowOff>
    </xdr:from>
    <xdr:to>
      <xdr:col>11</xdr:col>
      <xdr:colOff>200025</xdr:colOff>
      <xdr:row>23</xdr:row>
      <xdr:rowOff>171450</xdr:rowOff>
    </xdr:to>
    <xdr:graphicFrame macro="">
      <xdr:nvGraphicFramePr>
        <xdr:cNvPr id="30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X26" sqref="AX26"/>
    </sheetView>
  </sheetViews>
  <sheetFormatPr defaultColWidth="5.7109375" defaultRowHeight="15" customHeight="1" outlineLevelCol="2" x14ac:dyDescent="0.25"/>
  <cols>
    <col min="1" max="1" width="21.42578125" bestFit="1" customWidth="1"/>
    <col min="2" max="2" width="13.42578125" bestFit="1" customWidth="1"/>
    <col min="3" max="7" width="4.28515625" hidden="1" customWidth="1" outlineLevel="2"/>
    <col min="8" max="17" width="6.7109375" hidden="1" customWidth="1" outlineLevel="1"/>
    <col min="18" max="18" width="9.42578125" bestFit="1" customWidth="1" collapsed="1"/>
    <col min="19" max="23" width="4.28515625" hidden="1" customWidth="1" outlineLevel="2"/>
    <col min="24" max="33" width="6.7109375" hidden="1" customWidth="1" outlineLevel="1"/>
    <col min="34" max="34" width="8.85546875" bestFit="1" customWidth="1" collapsed="1"/>
    <col min="35" max="39" width="4.28515625" hidden="1" customWidth="1" outlineLevel="2"/>
    <col min="40" max="49" width="6.7109375" hidden="1" customWidth="1" outlineLevel="1"/>
    <col min="50" max="50" width="8.140625" bestFit="1" customWidth="1" collapsed="1"/>
    <col min="51" max="55" width="4.28515625" hidden="1" customWidth="1" outlineLevel="2"/>
    <col min="56" max="65" width="6.7109375" hidden="1" customWidth="1" outlineLevel="1"/>
    <col min="66" max="66" width="9.42578125" bestFit="1" customWidth="1" collapsed="1"/>
    <col min="67" max="71" width="4.28515625" hidden="1" customWidth="1" outlineLevel="2"/>
    <col min="72" max="81" width="6.7109375" hidden="1" customWidth="1" outlineLevel="1"/>
    <col min="82" max="82" width="10.28515625" bestFit="1" customWidth="1" collapsed="1"/>
    <col min="83" max="83" width="5.140625" bestFit="1" customWidth="1"/>
    <col min="84" max="84" width="10" bestFit="1" customWidth="1"/>
    <col min="85" max="85" width="6.7109375" customWidth="1"/>
    <col min="86" max="86" width="21.140625" bestFit="1" customWidth="1"/>
    <col min="87" max="88" width="9.7109375" customWidth="1"/>
    <col min="89" max="89" width="10.7109375" bestFit="1" customWidth="1"/>
    <col min="90" max="90" width="7.7109375" bestFit="1" customWidth="1"/>
    <col min="91" max="91" width="8.7109375" customWidth="1"/>
    <col min="92" max="92" width="5.7109375" customWidth="1"/>
  </cols>
  <sheetData>
    <row r="1" spans="1:100" ht="15" customHeight="1" x14ac:dyDescent="0.25">
      <c r="A1" s="60" t="s">
        <v>56</v>
      </c>
      <c r="B1" s="60" t="s">
        <v>55</v>
      </c>
      <c r="C1" s="60"/>
      <c r="D1" s="112" t="s">
        <v>57</v>
      </c>
      <c r="E1" s="112"/>
      <c r="F1" s="112"/>
      <c r="G1" s="112"/>
      <c r="H1" s="112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8"/>
      <c r="S1" s="112" t="s">
        <v>57</v>
      </c>
      <c r="T1" s="112"/>
      <c r="U1" s="112"/>
      <c r="V1" s="112"/>
      <c r="W1" s="112"/>
      <c r="X1" s="112" t="s">
        <v>58</v>
      </c>
      <c r="Y1" s="112"/>
      <c r="Z1" s="112"/>
      <c r="AA1" s="112"/>
      <c r="AB1" s="112"/>
      <c r="AC1" s="112"/>
      <c r="AD1" s="112"/>
      <c r="AE1" s="112"/>
      <c r="AF1" s="112"/>
      <c r="AG1" s="112"/>
      <c r="AH1" s="8"/>
      <c r="AI1" s="112" t="s">
        <v>57</v>
      </c>
      <c r="AJ1" s="112"/>
      <c r="AK1" s="112"/>
      <c r="AL1" s="112"/>
      <c r="AM1" s="112"/>
      <c r="AN1" s="112" t="s">
        <v>58</v>
      </c>
      <c r="AO1" s="112"/>
      <c r="AP1" s="112"/>
      <c r="AQ1" s="112"/>
      <c r="AR1" s="112"/>
      <c r="AS1" s="112"/>
      <c r="AT1" s="112"/>
      <c r="AU1" s="112"/>
      <c r="AV1" s="112"/>
      <c r="AW1" s="112"/>
      <c r="AX1" s="8"/>
      <c r="AY1" s="112" t="s">
        <v>57</v>
      </c>
      <c r="AZ1" s="112"/>
      <c r="BA1" s="112"/>
      <c r="BB1" s="112"/>
      <c r="BC1" s="112"/>
      <c r="BD1" s="112" t="s">
        <v>58</v>
      </c>
      <c r="BE1" s="112"/>
      <c r="BF1" s="112"/>
      <c r="BG1" s="112"/>
      <c r="BH1" s="112"/>
      <c r="BI1" s="112"/>
      <c r="BJ1" s="112"/>
      <c r="BK1" s="112"/>
      <c r="BL1" s="112"/>
      <c r="BM1" s="112"/>
      <c r="BN1" s="8"/>
      <c r="BO1" s="112" t="s">
        <v>57</v>
      </c>
      <c r="BP1" s="112"/>
      <c r="BQ1" s="112"/>
      <c r="BR1" s="112"/>
      <c r="BS1" s="112"/>
      <c r="BT1" s="112" t="s">
        <v>58</v>
      </c>
      <c r="BU1" s="112"/>
      <c r="BV1" s="112"/>
      <c r="BW1" s="112"/>
      <c r="BX1" s="112"/>
      <c r="BY1" s="112"/>
      <c r="BZ1" s="112"/>
      <c r="CA1" s="112"/>
      <c r="CB1" s="112"/>
      <c r="CC1" s="112"/>
      <c r="CD1" s="8"/>
      <c r="CE1" s="8"/>
      <c r="CF1" s="8"/>
      <c r="CG1" s="26"/>
    </row>
    <row r="2" spans="1:100" ht="15" customHeight="1" thickBot="1" x14ac:dyDescent="0.3">
      <c r="A2" s="62" t="s">
        <v>0</v>
      </c>
      <c r="B2" s="10" t="s">
        <v>1</v>
      </c>
      <c r="C2" s="58" t="s">
        <v>54</v>
      </c>
      <c r="D2" s="58" t="s">
        <v>50</v>
      </c>
      <c r="E2" s="58" t="s">
        <v>51</v>
      </c>
      <c r="F2" s="58" t="s">
        <v>52</v>
      </c>
      <c r="G2" s="58" t="s">
        <v>53</v>
      </c>
      <c r="H2" s="35" t="s">
        <v>59</v>
      </c>
      <c r="I2" s="35" t="s">
        <v>60</v>
      </c>
      <c r="J2" s="35" t="s">
        <v>61</v>
      </c>
      <c r="K2" s="35" t="s">
        <v>62</v>
      </c>
      <c r="L2" s="35" t="s">
        <v>63</v>
      </c>
      <c r="M2" s="35" t="s">
        <v>65</v>
      </c>
      <c r="N2" s="35" t="s">
        <v>66</v>
      </c>
      <c r="O2" s="35" t="s">
        <v>64</v>
      </c>
      <c r="P2" s="35" t="s">
        <v>67</v>
      </c>
      <c r="Q2" s="35" t="s">
        <v>68</v>
      </c>
      <c r="R2" s="10" t="s">
        <v>2</v>
      </c>
      <c r="S2" s="59" t="s">
        <v>54</v>
      </c>
      <c r="T2" s="59" t="s">
        <v>50</v>
      </c>
      <c r="U2" s="59" t="s">
        <v>51</v>
      </c>
      <c r="V2" s="59" t="s">
        <v>52</v>
      </c>
      <c r="W2" s="59" t="s">
        <v>53</v>
      </c>
      <c r="X2" s="35" t="s">
        <v>59</v>
      </c>
      <c r="Y2" s="35" t="s">
        <v>60</v>
      </c>
      <c r="Z2" s="35" t="s">
        <v>61</v>
      </c>
      <c r="AA2" s="35" t="s">
        <v>62</v>
      </c>
      <c r="AB2" s="35" t="s">
        <v>63</v>
      </c>
      <c r="AC2" s="35" t="s">
        <v>65</v>
      </c>
      <c r="AD2" s="35" t="s">
        <v>66</v>
      </c>
      <c r="AE2" s="35" t="s">
        <v>64</v>
      </c>
      <c r="AF2" s="35" t="s">
        <v>67</v>
      </c>
      <c r="AG2" s="35" t="s">
        <v>68</v>
      </c>
      <c r="AH2" s="10" t="s">
        <v>3</v>
      </c>
      <c r="AI2" s="59" t="s">
        <v>54</v>
      </c>
      <c r="AJ2" s="59" t="s">
        <v>50</v>
      </c>
      <c r="AK2" s="59" t="s">
        <v>51</v>
      </c>
      <c r="AL2" s="59" t="s">
        <v>52</v>
      </c>
      <c r="AM2" s="59" t="s">
        <v>53</v>
      </c>
      <c r="AN2" s="35" t="s">
        <v>59</v>
      </c>
      <c r="AO2" s="35" t="s">
        <v>60</v>
      </c>
      <c r="AP2" s="35" t="s">
        <v>61</v>
      </c>
      <c r="AQ2" s="35" t="s">
        <v>62</v>
      </c>
      <c r="AR2" s="35" t="s">
        <v>63</v>
      </c>
      <c r="AS2" s="35" t="s">
        <v>65</v>
      </c>
      <c r="AT2" s="35" t="s">
        <v>66</v>
      </c>
      <c r="AU2" s="35" t="s">
        <v>64</v>
      </c>
      <c r="AV2" s="35" t="s">
        <v>67</v>
      </c>
      <c r="AW2" s="35" t="s">
        <v>68</v>
      </c>
      <c r="AX2" s="10" t="s">
        <v>4</v>
      </c>
      <c r="AY2" s="59" t="s">
        <v>54</v>
      </c>
      <c r="AZ2" s="59" t="s">
        <v>50</v>
      </c>
      <c r="BA2" s="59" t="s">
        <v>51</v>
      </c>
      <c r="BB2" s="59" t="s">
        <v>52</v>
      </c>
      <c r="BC2" s="59" t="s">
        <v>53</v>
      </c>
      <c r="BD2" s="35" t="s">
        <v>59</v>
      </c>
      <c r="BE2" s="35" t="s">
        <v>60</v>
      </c>
      <c r="BF2" s="35" t="s">
        <v>61</v>
      </c>
      <c r="BG2" s="35" t="s">
        <v>62</v>
      </c>
      <c r="BH2" s="35" t="s">
        <v>63</v>
      </c>
      <c r="BI2" s="35" t="s">
        <v>65</v>
      </c>
      <c r="BJ2" s="35" t="s">
        <v>66</v>
      </c>
      <c r="BK2" s="35" t="s">
        <v>64</v>
      </c>
      <c r="BL2" s="35" t="s">
        <v>67</v>
      </c>
      <c r="BM2" s="35" t="s">
        <v>68</v>
      </c>
      <c r="BN2" s="10" t="s">
        <v>5</v>
      </c>
      <c r="BO2" s="59" t="s">
        <v>54</v>
      </c>
      <c r="BP2" s="59" t="s">
        <v>50</v>
      </c>
      <c r="BQ2" s="59" t="s">
        <v>51</v>
      </c>
      <c r="BR2" s="59" t="s">
        <v>52</v>
      </c>
      <c r="BS2" s="59" t="s">
        <v>53</v>
      </c>
      <c r="BT2" s="35" t="s">
        <v>59</v>
      </c>
      <c r="BU2" s="35" t="s">
        <v>60</v>
      </c>
      <c r="BV2" s="35" t="s">
        <v>61</v>
      </c>
      <c r="BW2" s="35" t="s">
        <v>62</v>
      </c>
      <c r="BX2" s="35" t="s">
        <v>63</v>
      </c>
      <c r="BY2" s="35" t="s">
        <v>65</v>
      </c>
      <c r="BZ2" s="35" t="s">
        <v>66</v>
      </c>
      <c r="CA2" s="35" t="s">
        <v>64</v>
      </c>
      <c r="CB2" s="35" t="s">
        <v>67</v>
      </c>
      <c r="CC2" s="35" t="s">
        <v>68</v>
      </c>
      <c r="CD2" s="34" t="s">
        <v>6</v>
      </c>
      <c r="CE2" s="34" t="s">
        <v>7</v>
      </c>
      <c r="CF2" s="34" t="s">
        <v>8</v>
      </c>
      <c r="CG2" s="27"/>
    </row>
    <row r="3" spans="1:100" ht="15" customHeight="1" x14ac:dyDescent="0.25">
      <c r="A3" s="95" t="s">
        <v>98</v>
      </c>
      <c r="B3" s="21">
        <v>0</v>
      </c>
      <c r="C3" s="36">
        <v>0</v>
      </c>
      <c r="D3" s="36">
        <v>0</v>
      </c>
      <c r="E3" s="36">
        <v>0</v>
      </c>
      <c r="F3" s="36">
        <v>1</v>
      </c>
      <c r="G3" s="36">
        <v>0</v>
      </c>
      <c r="H3" s="36">
        <v>0</v>
      </c>
      <c r="I3" s="51">
        <v>10</v>
      </c>
      <c r="J3" s="51">
        <v>0</v>
      </c>
      <c r="K3" s="51">
        <v>0</v>
      </c>
      <c r="L3" s="51">
        <v>0</v>
      </c>
      <c r="M3" s="51">
        <v>0</v>
      </c>
      <c r="N3" s="51">
        <v>10</v>
      </c>
      <c r="O3" s="51">
        <v>10</v>
      </c>
      <c r="P3" s="51">
        <v>10</v>
      </c>
      <c r="Q3" s="51">
        <v>0</v>
      </c>
      <c r="R3" s="20"/>
      <c r="S3" s="37"/>
      <c r="T3" s="37"/>
      <c r="U3" s="38"/>
      <c r="V3" s="38"/>
      <c r="W3" s="38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"/>
      <c r="AI3" s="37"/>
      <c r="AJ3" s="38"/>
      <c r="AK3" s="38"/>
      <c r="AL3" s="38"/>
      <c r="AM3" s="3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20"/>
      <c r="AY3" s="37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24"/>
      <c r="BO3" s="37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55"/>
      <c r="CE3" s="53"/>
      <c r="CF3" s="31"/>
      <c r="CG3" s="28"/>
      <c r="CH3" s="81" t="s">
        <v>82</v>
      </c>
      <c r="CI3" s="83" t="s">
        <v>84</v>
      </c>
      <c r="CJ3" s="82" t="s">
        <v>85</v>
      </c>
      <c r="CK3" s="82" t="s">
        <v>83</v>
      </c>
      <c r="CL3" s="65"/>
      <c r="CN3" s="104" t="s">
        <v>99</v>
      </c>
      <c r="CO3" s="102" t="s">
        <v>103</v>
      </c>
      <c r="CP3" s="100"/>
      <c r="CQ3" s="100"/>
      <c r="CR3" s="100"/>
      <c r="CS3" s="100"/>
      <c r="CT3" s="91"/>
    </row>
    <row r="4" spans="1:100" ht="15" customHeight="1" x14ac:dyDescent="0.25">
      <c r="A4" s="8" t="s">
        <v>10</v>
      </c>
      <c r="B4" s="39">
        <v>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23">
        <v>0</v>
      </c>
      <c r="J4" s="23">
        <v>0</v>
      </c>
      <c r="K4" s="23">
        <v>0</v>
      </c>
      <c r="L4" s="23">
        <v>0</v>
      </c>
      <c r="M4" s="23">
        <v>10</v>
      </c>
      <c r="N4" s="23">
        <v>10</v>
      </c>
      <c r="O4" s="23">
        <v>10</v>
      </c>
      <c r="P4" s="23">
        <v>0</v>
      </c>
      <c r="Q4" s="23">
        <v>0</v>
      </c>
      <c r="R4" s="21">
        <v>0</v>
      </c>
      <c r="S4" s="17">
        <v>0</v>
      </c>
      <c r="T4" s="17">
        <v>0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10</v>
      </c>
      <c r="AC4" s="12">
        <v>0</v>
      </c>
      <c r="AD4" s="12">
        <v>0</v>
      </c>
      <c r="AE4" s="12">
        <v>10</v>
      </c>
      <c r="AF4" s="12">
        <v>0</v>
      </c>
      <c r="AG4" s="12">
        <v>0</v>
      </c>
      <c r="AH4" s="21">
        <v>0</v>
      </c>
      <c r="AI4" s="17">
        <v>0</v>
      </c>
      <c r="AJ4" s="12">
        <v>0</v>
      </c>
      <c r="AK4" s="12">
        <v>0</v>
      </c>
      <c r="AL4" s="12">
        <v>1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10</v>
      </c>
      <c r="AS4" s="12">
        <v>0</v>
      </c>
      <c r="AT4" s="12">
        <v>0</v>
      </c>
      <c r="AU4" s="12">
        <v>10</v>
      </c>
      <c r="AV4" s="12">
        <v>10</v>
      </c>
      <c r="AW4" s="12">
        <v>10</v>
      </c>
      <c r="AX4" s="20"/>
      <c r="AY4" s="19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25">
        <v>0</v>
      </c>
      <c r="BO4" s="18">
        <v>0</v>
      </c>
      <c r="BP4" s="15">
        <v>0</v>
      </c>
      <c r="BQ4" s="15">
        <v>0</v>
      </c>
      <c r="BR4" s="15">
        <v>1</v>
      </c>
      <c r="BS4" s="15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10</v>
      </c>
      <c r="BY4" s="12">
        <v>0</v>
      </c>
      <c r="BZ4" s="12">
        <v>0</v>
      </c>
      <c r="CA4" s="12">
        <v>10</v>
      </c>
      <c r="CB4" s="12">
        <v>0</v>
      </c>
      <c r="CC4" s="12">
        <v>0</v>
      </c>
      <c r="CD4" s="56"/>
      <c r="CE4" s="14"/>
      <c r="CF4" s="32"/>
      <c r="CG4" s="28"/>
      <c r="CH4" s="66" t="s">
        <v>9</v>
      </c>
      <c r="CI4" s="67"/>
      <c r="CJ4" s="67"/>
      <c r="CK4" s="67"/>
      <c r="CL4" s="68"/>
      <c r="CN4" s="105">
        <f>(AH10)</f>
        <v>0</v>
      </c>
      <c r="CO4" s="108">
        <f>Round1!CN4</f>
        <v>0</v>
      </c>
      <c r="CP4" s="96" t="s">
        <v>96</v>
      </c>
      <c r="CQ4" s="64"/>
      <c r="CR4" s="64"/>
      <c r="CS4" s="64"/>
      <c r="CT4" s="92"/>
      <c r="CU4" s="107"/>
      <c r="CV4" s="107"/>
    </row>
    <row r="5" spans="1:100" ht="15" customHeight="1" x14ac:dyDescent="0.25">
      <c r="A5" s="8" t="s">
        <v>12</v>
      </c>
      <c r="B5" s="40">
        <v>0</v>
      </c>
      <c r="C5" s="12">
        <v>0</v>
      </c>
      <c r="D5" s="12">
        <v>-1</v>
      </c>
      <c r="E5" s="12">
        <v>0</v>
      </c>
      <c r="F5" s="12">
        <v>-1</v>
      </c>
      <c r="G5" s="12">
        <v>-2</v>
      </c>
      <c r="H5" s="12">
        <v>-20</v>
      </c>
      <c r="I5" s="23">
        <v>10</v>
      </c>
      <c r="J5" s="23">
        <v>0</v>
      </c>
      <c r="K5" s="23">
        <v>0</v>
      </c>
      <c r="L5" s="23">
        <v>0</v>
      </c>
      <c r="M5" s="23">
        <v>-30</v>
      </c>
      <c r="N5" s="23">
        <v>-30</v>
      </c>
      <c r="O5" s="61">
        <v>-10</v>
      </c>
      <c r="P5" s="23">
        <v>-10</v>
      </c>
      <c r="Q5" s="23">
        <v>0</v>
      </c>
      <c r="R5" s="20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1">
        <v>0</v>
      </c>
      <c r="AI5" s="17">
        <v>0</v>
      </c>
      <c r="AJ5" s="12">
        <v>-1</v>
      </c>
      <c r="AK5" s="12">
        <v>0</v>
      </c>
      <c r="AL5" s="12">
        <v>-1</v>
      </c>
      <c r="AM5" s="12">
        <v>-2</v>
      </c>
      <c r="AN5" s="12">
        <v>-20</v>
      </c>
      <c r="AO5" s="12">
        <v>10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-10</v>
      </c>
      <c r="AV5" s="12">
        <v>-20</v>
      </c>
      <c r="AW5" s="12">
        <v>0</v>
      </c>
      <c r="AX5" s="20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20"/>
      <c r="BO5" s="19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56"/>
      <c r="CE5" s="14"/>
      <c r="CF5" s="32"/>
      <c r="CG5" s="28"/>
      <c r="CH5" s="69" t="s">
        <v>73</v>
      </c>
      <c r="CI5" s="70">
        <f>(((B3*H3)+(B4*H4)+(B5*H5)+(B6*H6)+(B7*H7)+(B8*H8)+(B9*H9)+(B21*H21))+((R4*X4)+(R14*X14)+(R15*X15)+(R16*X16)+(R17*X17)+(R18*X18)+(R19*X19)+(R20*X20)+(R21*X21))+((AH4*AN4)+(AH5*AN5)+(AH6*AN6)+(AH7*AN7)+(AH9*AN9)+(AH10*AN10)+(AH21*AN21))+((AX11*BD11)+(AX12*BD12)+(AX13*BD13))+((BN4*BT4)+(BN7*BT7)+(BN10*BT10)+(BN14*BT14)+(BN15*BT15)+(BN19*BT19)+(BN20*BT20)+(BN21*BT21)))</f>
        <v>0</v>
      </c>
      <c r="CJ5" s="70">
        <f>CI5/10</f>
        <v>0</v>
      </c>
      <c r="CK5" s="71">
        <f>CJ5+50</f>
        <v>50</v>
      </c>
      <c r="CL5" s="72" t="s">
        <v>71</v>
      </c>
      <c r="CN5" s="105">
        <f>(BN10)</f>
        <v>0</v>
      </c>
      <c r="CO5" s="108">
        <f>Round1!CN5</f>
        <v>0</v>
      </c>
      <c r="CP5" s="96" t="s">
        <v>91</v>
      </c>
      <c r="CQ5" s="64"/>
      <c r="CR5" s="64"/>
      <c r="CS5" s="64"/>
      <c r="CT5" s="92"/>
    </row>
    <row r="6" spans="1:100" ht="15" customHeight="1" x14ac:dyDescent="0.25">
      <c r="A6" s="8" t="s">
        <v>14</v>
      </c>
      <c r="B6" s="40">
        <v>0</v>
      </c>
      <c r="C6" s="12">
        <v>0</v>
      </c>
      <c r="D6" s="12">
        <v>-2</v>
      </c>
      <c r="E6" s="12">
        <v>0</v>
      </c>
      <c r="F6" s="12">
        <v>-1</v>
      </c>
      <c r="G6" s="12">
        <v>-1</v>
      </c>
      <c r="H6" s="12">
        <v>0</v>
      </c>
      <c r="I6" s="23">
        <v>0</v>
      </c>
      <c r="J6" s="23">
        <v>-30</v>
      </c>
      <c r="K6" s="23">
        <v>-10</v>
      </c>
      <c r="L6" s="23">
        <v>10</v>
      </c>
      <c r="M6" s="23">
        <v>10</v>
      </c>
      <c r="N6" s="23">
        <v>-10</v>
      </c>
      <c r="O6" s="23">
        <v>0</v>
      </c>
      <c r="P6" s="23">
        <v>0</v>
      </c>
      <c r="Q6" s="23">
        <v>0</v>
      </c>
      <c r="R6" s="20"/>
      <c r="S6" s="19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1">
        <v>0</v>
      </c>
      <c r="AI6" s="17">
        <v>0</v>
      </c>
      <c r="AJ6" s="12">
        <v>-1</v>
      </c>
      <c r="AK6" s="12">
        <v>0</v>
      </c>
      <c r="AL6" s="12">
        <v>-1</v>
      </c>
      <c r="AM6" s="12">
        <v>-1</v>
      </c>
      <c r="AN6" s="12">
        <v>0</v>
      </c>
      <c r="AO6" s="12">
        <v>0</v>
      </c>
      <c r="AP6" s="12">
        <v>-30</v>
      </c>
      <c r="AQ6" s="12">
        <v>-10</v>
      </c>
      <c r="AR6" s="12">
        <v>10</v>
      </c>
      <c r="AS6" s="12">
        <v>0</v>
      </c>
      <c r="AT6" s="12">
        <v>10</v>
      </c>
      <c r="AU6" s="12">
        <v>-10</v>
      </c>
      <c r="AV6" s="12">
        <v>-10</v>
      </c>
      <c r="AW6" s="12">
        <v>10</v>
      </c>
      <c r="AX6" s="20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20"/>
      <c r="BO6" s="19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56"/>
      <c r="CE6" s="14"/>
      <c r="CF6" s="32"/>
      <c r="CG6" s="28"/>
      <c r="CH6" s="69" t="s">
        <v>74</v>
      </c>
      <c r="CI6" s="70">
        <f>(((B3*I3)+(B4*I4)+(B5*I5)+(B6*I6)+(B7*I7)+(B8*I8)+(B9*I9)+(B21*I21))+((R4*Y4)+(R14*Y14)+(R15*Y15)+(R16*Y16)+(R17*Y17)+(R18*Y18)+(R19*Y19)+(R20*Y20)+(R21*Y21))+((AH4*AO4)+(AH5*AO5)+(AH6*AO6)+(AH7*AO7)+(AH9*AO9)+(AH10*AO10)+(AH21*AO21))+((AX11*BE11)+(AX12*BE12)+(AX13*BE13))+((BN4*BU4)+(BN7*BU7)+(BN10*BU10)+(BN14*BU14)+(BN15*BU15)+(BN19*BU19)+(BN20*BU20)+(BN21*BU21)))</f>
        <v>0</v>
      </c>
      <c r="CJ6" s="70">
        <f>CI6/10</f>
        <v>0</v>
      </c>
      <c r="CK6" s="71">
        <f>CJ6+50</f>
        <v>50</v>
      </c>
      <c r="CL6" s="73" t="s">
        <v>72</v>
      </c>
      <c r="CN6" s="105">
        <f>(R19)</f>
        <v>0</v>
      </c>
      <c r="CO6" s="108">
        <f>Round1!CN6</f>
        <v>0</v>
      </c>
      <c r="CP6" s="96" t="s">
        <v>89</v>
      </c>
      <c r="CQ6" s="64"/>
      <c r="CR6" s="64"/>
      <c r="CS6" s="64"/>
      <c r="CT6" s="92"/>
    </row>
    <row r="7" spans="1:100" ht="15" customHeight="1" x14ac:dyDescent="0.25">
      <c r="A7" s="8" t="s">
        <v>15</v>
      </c>
      <c r="B7" s="40">
        <v>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23">
        <v>0</v>
      </c>
      <c r="J7" s="23">
        <v>0</v>
      </c>
      <c r="K7" s="23">
        <v>0</v>
      </c>
      <c r="L7" s="23">
        <v>-10</v>
      </c>
      <c r="M7" s="23">
        <v>20</v>
      </c>
      <c r="N7" s="23">
        <v>30</v>
      </c>
      <c r="O7" s="23">
        <v>20</v>
      </c>
      <c r="P7" s="23">
        <v>10</v>
      </c>
      <c r="Q7" s="23">
        <v>10</v>
      </c>
      <c r="R7" s="20"/>
      <c r="S7" s="19"/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1">
        <v>0</v>
      </c>
      <c r="AI7" s="17">
        <v>0</v>
      </c>
      <c r="AJ7" s="12">
        <v>1</v>
      </c>
      <c r="AK7" s="12">
        <v>0</v>
      </c>
      <c r="AL7" s="12">
        <v>1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-10</v>
      </c>
      <c r="AS7" s="12">
        <v>0</v>
      </c>
      <c r="AT7" s="12">
        <v>0</v>
      </c>
      <c r="AU7" s="12">
        <v>20</v>
      </c>
      <c r="AV7" s="12">
        <v>20</v>
      </c>
      <c r="AW7" s="12">
        <v>20</v>
      </c>
      <c r="AX7" s="20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25">
        <v>0</v>
      </c>
      <c r="BO7" s="18">
        <v>0</v>
      </c>
      <c r="BP7" s="15">
        <v>1</v>
      </c>
      <c r="BQ7" s="15">
        <v>1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10</v>
      </c>
      <c r="BY7" s="15">
        <v>-20</v>
      </c>
      <c r="BZ7" s="15">
        <v>-10</v>
      </c>
      <c r="CA7" s="15">
        <v>20</v>
      </c>
      <c r="CB7" s="15">
        <v>10</v>
      </c>
      <c r="CC7" s="15">
        <v>-10</v>
      </c>
      <c r="CD7" s="56"/>
      <c r="CE7" s="14"/>
      <c r="CF7" s="32"/>
      <c r="CG7" s="28"/>
      <c r="CH7" s="66" t="s">
        <v>16</v>
      </c>
      <c r="CI7" s="70"/>
      <c r="CJ7" s="70"/>
      <c r="CK7" s="71"/>
      <c r="CL7" s="74"/>
      <c r="CN7" s="105">
        <f>((AX12)-(B5+AH5+B9+AH9))</f>
        <v>0</v>
      </c>
      <c r="CO7" s="108">
        <f>Round1!CN7</f>
        <v>0</v>
      </c>
      <c r="CP7" s="96" t="s">
        <v>90</v>
      </c>
      <c r="CQ7" s="64"/>
      <c r="CR7" s="64"/>
      <c r="CS7" s="64"/>
      <c r="CT7" s="92"/>
    </row>
    <row r="8" spans="1:100" ht="15" customHeight="1" x14ac:dyDescent="0.25">
      <c r="A8" s="8" t="s">
        <v>17</v>
      </c>
      <c r="B8" s="40">
        <v>0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23">
        <v>0</v>
      </c>
      <c r="J8" s="23">
        <v>0</v>
      </c>
      <c r="K8" s="23">
        <v>0</v>
      </c>
      <c r="L8" s="23">
        <v>0</v>
      </c>
      <c r="M8" s="23">
        <v>10</v>
      </c>
      <c r="N8" s="23">
        <v>10</v>
      </c>
      <c r="O8" s="23">
        <v>0</v>
      </c>
      <c r="P8" s="23">
        <v>0</v>
      </c>
      <c r="Q8" s="23">
        <v>0</v>
      </c>
      <c r="R8" s="20"/>
      <c r="S8" s="19"/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0"/>
      <c r="AI8" s="1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20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20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56"/>
      <c r="CE8" s="14"/>
      <c r="CF8" s="32"/>
      <c r="CG8" s="28"/>
      <c r="CH8" s="75" t="s">
        <v>75</v>
      </c>
      <c r="CI8" s="70">
        <f>(((B3*J3)+(B4*J4)+(B5*J5)+(B6*J6)+(B7*J7)+(B8*J8)+(B9*J9)+(B21*J21))+((R4*Z4)+(R14*Z14)+(R15*Z15)+(R16*Z16)+(R17*Z17)+(R18*Z18)+(R19*Z19)+(R20*Z20)+(R21*Z21))+((AH4*AP4)+(AH5*AP5)+(AH6*AP6)+(AH7*AP7)+(AH9*AP9)+(AH10*AP10)+(AH21*AP21))+((AX11*BF11)+(AX12*BF12)+(AX13*BF13))+((BN4*BV4)+(BN7*BV7)+(BN10*BV10)+(BN14*BV14)+(BN15*BV15)+(BN19*BV19)+(BN20*BV20)+(BN21*BV21)))</f>
        <v>0</v>
      </c>
      <c r="CJ8" s="70">
        <f>CI8/10</f>
        <v>0</v>
      </c>
      <c r="CK8" s="71">
        <f>CJ8+50</f>
        <v>50</v>
      </c>
      <c r="CL8" s="74"/>
      <c r="CN8" s="105">
        <f>(R21)</f>
        <v>0</v>
      </c>
      <c r="CO8" s="108">
        <f>Round1!CN8</f>
        <v>0</v>
      </c>
      <c r="CP8" s="96" t="s">
        <v>92</v>
      </c>
      <c r="CQ8" s="64"/>
      <c r="CR8" s="64"/>
      <c r="CS8" s="64"/>
      <c r="CT8" s="92"/>
    </row>
    <row r="9" spans="1:100" ht="15" customHeight="1" x14ac:dyDescent="0.25">
      <c r="A9" s="95" t="s">
        <v>105</v>
      </c>
      <c r="B9" s="41">
        <v>0</v>
      </c>
      <c r="C9" s="15">
        <v>0</v>
      </c>
      <c r="D9" s="15">
        <v>-1</v>
      </c>
      <c r="E9" s="15">
        <v>0</v>
      </c>
      <c r="F9" s="15">
        <v>0</v>
      </c>
      <c r="G9" s="15">
        <v>-1</v>
      </c>
      <c r="H9" s="15">
        <v>-10</v>
      </c>
      <c r="I9" s="30">
        <v>0</v>
      </c>
      <c r="J9" s="30">
        <v>0</v>
      </c>
      <c r="K9" s="30">
        <v>0</v>
      </c>
      <c r="L9" s="30">
        <v>0</v>
      </c>
      <c r="M9" s="30">
        <v>10</v>
      </c>
      <c r="N9" s="30">
        <v>20</v>
      </c>
      <c r="O9" s="30">
        <v>10</v>
      </c>
      <c r="P9" s="30">
        <v>10</v>
      </c>
      <c r="Q9" s="30">
        <v>10</v>
      </c>
      <c r="R9" s="20"/>
      <c r="S9" s="19"/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1">
        <v>0</v>
      </c>
      <c r="AI9" s="17">
        <v>0</v>
      </c>
      <c r="AJ9" s="12">
        <v>-1</v>
      </c>
      <c r="AK9" s="12">
        <v>0</v>
      </c>
      <c r="AL9" s="12">
        <v>0</v>
      </c>
      <c r="AM9" s="12">
        <v>-1</v>
      </c>
      <c r="AN9" s="12">
        <v>-10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10</v>
      </c>
      <c r="AV9" s="12">
        <v>10</v>
      </c>
      <c r="AW9" s="12">
        <v>20</v>
      </c>
      <c r="AX9" s="20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24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56"/>
      <c r="CE9" s="14"/>
      <c r="CF9" s="32"/>
      <c r="CG9" s="28"/>
      <c r="CH9" s="75" t="s">
        <v>76</v>
      </c>
      <c r="CI9" s="70">
        <f>(((B3*K3)+(B4*K4)+(B5*K5)+(B6*K6)+(B7*K7)+(B8*K8)+(B9*K9)+(B21*K21))+((R4*AA4)+(R14*AA14)+(R15*AA15)+(R16*AA16)+(R17*AA17)+(R18*AA18)+(R19*AA19)+(R20*AA20)+(R21*AA21))+((AH4*AQ4)+(AH5*AQ5)+(AH6*AQ6)+(AH7*AQ7)+(AH9*AQ9)+(AH10*AQ10)+(AH21*AQ21))+((AX11*BG11)+(AX12*BG12)+(AX13*BG13))+((BN4*BW4)+(BN7*BW7)+(BN10*BW10)+(BN14*BW14)+(BN15*BW15)+(BN19*BW19)+(BN20*BW20)+(BN21*BW21)))</f>
        <v>0</v>
      </c>
      <c r="CJ9" s="70">
        <f>CI9/10</f>
        <v>0</v>
      </c>
      <c r="CK9" s="71">
        <f>CJ9+50</f>
        <v>50</v>
      </c>
      <c r="CL9" s="74"/>
      <c r="CN9" s="105"/>
      <c r="CO9" s="103"/>
      <c r="CP9" s="64"/>
      <c r="CQ9" s="64"/>
      <c r="CR9" s="64"/>
      <c r="CS9" s="64"/>
      <c r="CT9" s="92"/>
    </row>
    <row r="10" spans="1:100" ht="15" customHeight="1" x14ac:dyDescent="0.25">
      <c r="A10" s="8" t="s">
        <v>20</v>
      </c>
      <c r="B10" s="42"/>
      <c r="C10" s="13"/>
      <c r="D10" s="13"/>
      <c r="E10" s="13"/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0"/>
      <c r="S10" s="19"/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1">
        <v>0</v>
      </c>
      <c r="AI10" s="17">
        <v>0</v>
      </c>
      <c r="AJ10" s="12">
        <v>2</v>
      </c>
      <c r="AK10" s="12">
        <v>0</v>
      </c>
      <c r="AL10" s="12">
        <v>-1</v>
      </c>
      <c r="AM10" s="12">
        <v>1</v>
      </c>
      <c r="AN10" s="12">
        <v>0</v>
      </c>
      <c r="AO10" s="12">
        <v>0</v>
      </c>
      <c r="AP10" s="12">
        <v>20</v>
      </c>
      <c r="AQ10" s="12">
        <v>10</v>
      </c>
      <c r="AR10" s="12">
        <v>10</v>
      </c>
      <c r="AS10" s="12">
        <v>-10</v>
      </c>
      <c r="AT10" s="12">
        <v>0</v>
      </c>
      <c r="AU10" s="12">
        <v>-10</v>
      </c>
      <c r="AV10" s="12">
        <v>-10</v>
      </c>
      <c r="AW10" s="12">
        <v>-20</v>
      </c>
      <c r="AX10" s="20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25">
        <v>0</v>
      </c>
      <c r="BO10" s="18">
        <v>0</v>
      </c>
      <c r="BP10" s="15">
        <v>2</v>
      </c>
      <c r="BQ10" s="15">
        <v>0</v>
      </c>
      <c r="BR10" s="15">
        <v>-1</v>
      </c>
      <c r="BS10" s="15">
        <v>0</v>
      </c>
      <c r="BT10" s="15">
        <v>0</v>
      </c>
      <c r="BU10" s="15">
        <v>0</v>
      </c>
      <c r="BV10" s="15">
        <v>20</v>
      </c>
      <c r="BW10" s="15">
        <v>10</v>
      </c>
      <c r="BX10" s="15">
        <v>0</v>
      </c>
      <c r="BY10" s="15">
        <v>10</v>
      </c>
      <c r="BZ10" s="15">
        <v>10</v>
      </c>
      <c r="CA10" s="15">
        <v>0</v>
      </c>
      <c r="CB10" s="15">
        <v>-10</v>
      </c>
      <c r="CC10" s="15">
        <v>-10</v>
      </c>
      <c r="CD10" s="56"/>
      <c r="CE10" s="14"/>
      <c r="CF10" s="32"/>
      <c r="CG10" s="28"/>
      <c r="CH10" s="75" t="s">
        <v>77</v>
      </c>
      <c r="CI10" s="70">
        <f>(((B3*L3)+(B4*L4)+(B5*L5)+(B6*L6)+(B7*L7)+(B8*L8)+(B9*L9)+(B21*L21))+((R4*AB4)+(R14*AB14)+(R15*AB15)+(R16*AB16)+(R17*AB17)+(R18*AB18)+(R19*AB19)+(R20*AB20)+(R21*AB21))+((AH4*AR4)+(AH5*AR5)+(AH6*AR6)+(AH7*AR7)+(AH9*AR9)+(AH10*AR10)+(AH21*AR21))+((AX11*BH11)+(AX12*BH12)+(AX13*BH13))+((BN4*BX4)+(BN7*BX7)+(BN10*BX10)+(BN14*BX14)+(BN15*BX15)+(BN19*BX19)+(BN20*BX20)+(BN21*BX21)))</f>
        <v>0</v>
      </c>
      <c r="CJ10" s="70">
        <f>CI10/10</f>
        <v>0</v>
      </c>
      <c r="CK10" s="71">
        <f>CJ10+50</f>
        <v>50</v>
      </c>
      <c r="CL10" s="74"/>
      <c r="CN10" s="105"/>
      <c r="CO10" s="101" t="s">
        <v>102</v>
      </c>
      <c r="CP10" s="98"/>
      <c r="CQ10" s="98"/>
      <c r="CR10" s="98"/>
      <c r="CS10" s="98"/>
      <c r="CT10" s="99"/>
    </row>
    <row r="11" spans="1:100" ht="15" customHeight="1" x14ac:dyDescent="0.25">
      <c r="A11" s="8" t="s">
        <v>22</v>
      </c>
      <c r="B11" s="42"/>
      <c r="C11" s="13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0"/>
      <c r="S11" s="19"/>
      <c r="T11" s="1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  <c r="AI11" s="1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>
        <v>0</v>
      </c>
      <c r="AY11" s="17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20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56"/>
      <c r="CE11" s="14"/>
      <c r="CF11" s="32"/>
      <c r="CG11" s="28"/>
      <c r="CH11" s="76" t="s">
        <v>24</v>
      </c>
      <c r="CI11" s="70"/>
      <c r="CJ11" s="70"/>
      <c r="CK11" s="71"/>
      <c r="CL11" s="74"/>
      <c r="CN11" s="105">
        <f>(B8)</f>
        <v>0</v>
      </c>
      <c r="CO11" s="108">
        <f>Round1!CN11</f>
        <v>0</v>
      </c>
      <c r="CP11" s="96" t="s">
        <v>93</v>
      </c>
      <c r="CQ11" s="64"/>
      <c r="CR11" s="64"/>
      <c r="CS11" s="64"/>
      <c r="CT11" s="92"/>
    </row>
    <row r="12" spans="1:100" ht="15" customHeight="1" x14ac:dyDescent="0.25">
      <c r="A12" s="8" t="s">
        <v>23</v>
      </c>
      <c r="B12" s="42"/>
      <c r="C12" s="13"/>
      <c r="D12" s="13"/>
      <c r="E12" s="13"/>
      <c r="F12" s="13"/>
      <c r="G12" s="13"/>
      <c r="H12" s="13"/>
      <c r="I12" s="22"/>
      <c r="J12" s="22"/>
      <c r="K12" s="22"/>
      <c r="L12" s="22"/>
      <c r="M12" s="22"/>
      <c r="N12" s="22"/>
      <c r="O12" s="22"/>
      <c r="P12" s="22"/>
      <c r="Q12" s="22"/>
      <c r="R12" s="20"/>
      <c r="S12" s="19"/>
      <c r="T12" s="19"/>
      <c r="U12" s="13"/>
      <c r="V12" s="13"/>
      <c r="W12" s="13"/>
      <c r="X12" s="13"/>
      <c r="Y12" s="13"/>
      <c r="Z12" s="13"/>
      <c r="AA12" s="13"/>
      <c r="AB12" s="22"/>
      <c r="AC12" s="13"/>
      <c r="AD12" s="13"/>
      <c r="AE12" s="22"/>
      <c r="AF12" s="22"/>
      <c r="AG12" s="22"/>
      <c r="AH12" s="20"/>
      <c r="AI12" s="19"/>
      <c r="AJ12" s="13"/>
      <c r="AK12" s="13"/>
      <c r="AL12" s="13"/>
      <c r="AM12" s="13"/>
      <c r="AN12" s="13"/>
      <c r="AO12" s="13"/>
      <c r="AP12" s="13"/>
      <c r="AQ12" s="13"/>
      <c r="AR12" s="22"/>
      <c r="AS12" s="13"/>
      <c r="AT12" s="13"/>
      <c r="AU12" s="22"/>
      <c r="AV12" s="22"/>
      <c r="AW12" s="22"/>
      <c r="AX12" s="21">
        <v>0</v>
      </c>
      <c r="AY12" s="17">
        <v>0</v>
      </c>
      <c r="AZ12" s="12">
        <v>0</v>
      </c>
      <c r="BA12" s="12">
        <v>0</v>
      </c>
      <c r="BB12" s="12">
        <v>1.25</v>
      </c>
      <c r="BC12" s="12">
        <v>3</v>
      </c>
      <c r="BD12" s="12">
        <v>20</v>
      </c>
      <c r="BE12" s="12">
        <v>0</v>
      </c>
      <c r="BF12" s="12">
        <v>10</v>
      </c>
      <c r="BG12" s="12">
        <v>0</v>
      </c>
      <c r="BH12" s="12">
        <v>0</v>
      </c>
      <c r="BI12" s="12">
        <v>0</v>
      </c>
      <c r="BJ12" s="12">
        <v>0</v>
      </c>
      <c r="BK12" s="12">
        <v>-10</v>
      </c>
      <c r="BL12" s="12">
        <v>0</v>
      </c>
      <c r="BM12" s="12">
        <v>-10</v>
      </c>
      <c r="BN12" s="20"/>
      <c r="BO12" s="19"/>
      <c r="BP12" s="13"/>
      <c r="BQ12" s="13"/>
      <c r="BR12" s="13"/>
      <c r="BS12" s="13"/>
      <c r="BT12" s="13"/>
      <c r="BU12" s="13"/>
      <c r="BV12" s="13"/>
      <c r="BW12" s="13"/>
      <c r="BX12" s="22"/>
      <c r="BY12" s="13"/>
      <c r="BZ12" s="13"/>
      <c r="CA12" s="22"/>
      <c r="CB12" s="22"/>
      <c r="CC12" s="22"/>
      <c r="CD12" s="56"/>
      <c r="CE12" s="14"/>
      <c r="CF12" s="32"/>
      <c r="CG12" s="28"/>
      <c r="CH12" s="75" t="s">
        <v>78</v>
      </c>
      <c r="CI12" s="70">
        <f>(((B3*M3)+(B4*M4)+(B5*M5)+(B6*M6)+(B7*M7)+(B8*M8)+(B9*M9)+(B21*M21))+((R4*AC4)+(R14*AC14)+(R15*AC15)+(R16*AC16)+(R17*AC17)+(R18*AC18)+(R19*AC19)+(R20*AC20)+(R21*AC21))+((AH4*AS4)+(AH5*AS5)+(AH6*AS6)+(AH7*AS7)+(AH9*AS9)+(AH10*AS10)+(AH21*AS21))+((AX11*BI11)+(AX12*BI12)+(AX13*BI13))+((BN4*BY4)+(BN7*BY7)+(BN10*BY10)+(BN14*BY14)+(BN15*BY15)+(BN19*BY19)+(BN20*BY20)+(BN21*BY21)))</f>
        <v>0</v>
      </c>
      <c r="CJ12" s="70">
        <f>CI12/10</f>
        <v>0</v>
      </c>
      <c r="CK12" s="71">
        <f>CJ12+50</f>
        <v>50</v>
      </c>
      <c r="CL12" s="74"/>
      <c r="CN12" s="105">
        <f>(R15-R20)</f>
        <v>0</v>
      </c>
      <c r="CO12" s="108">
        <f>Round1!CN12</f>
        <v>0</v>
      </c>
      <c r="CP12" s="96" t="s">
        <v>94</v>
      </c>
      <c r="CQ12" s="64"/>
      <c r="CR12" s="64"/>
      <c r="CS12" s="64"/>
      <c r="CT12" s="92"/>
    </row>
    <row r="13" spans="1:100" ht="15" customHeight="1" x14ac:dyDescent="0.25">
      <c r="A13" s="8" t="s">
        <v>25</v>
      </c>
      <c r="B13" s="42"/>
      <c r="C13" s="13"/>
      <c r="D13" s="13"/>
      <c r="E13" s="13"/>
      <c r="F13" s="13"/>
      <c r="G13" s="13"/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19"/>
      <c r="T13" s="19"/>
      <c r="U13" s="13"/>
      <c r="V13" s="13"/>
      <c r="W13" s="13"/>
      <c r="X13" s="13"/>
      <c r="Y13" s="22"/>
      <c r="Z13" s="22"/>
      <c r="AA13" s="22"/>
      <c r="AB13" s="22"/>
      <c r="AC13" s="22"/>
      <c r="AD13" s="22"/>
      <c r="AE13" s="22"/>
      <c r="AF13" s="22"/>
      <c r="AG13" s="22"/>
      <c r="AH13" s="20"/>
      <c r="AI13" s="19"/>
      <c r="AJ13" s="13"/>
      <c r="AK13" s="13"/>
      <c r="AL13" s="13"/>
      <c r="AM13" s="13"/>
      <c r="AN13" s="13"/>
      <c r="AO13" s="22"/>
      <c r="AP13" s="22"/>
      <c r="AQ13" s="22"/>
      <c r="AR13" s="22"/>
      <c r="AS13" s="22"/>
      <c r="AT13" s="22"/>
      <c r="AU13" s="22"/>
      <c r="AV13" s="22"/>
      <c r="AW13" s="22"/>
      <c r="AX13" s="21">
        <v>0</v>
      </c>
      <c r="AY13" s="17">
        <v>0</v>
      </c>
      <c r="AZ13" s="12">
        <v>0</v>
      </c>
      <c r="BA13" s="12">
        <v>0</v>
      </c>
      <c r="BB13" s="12">
        <v>1</v>
      </c>
      <c r="BC13" s="12">
        <v>0</v>
      </c>
      <c r="BD13" s="12">
        <v>0</v>
      </c>
      <c r="BE13" s="12">
        <v>20</v>
      </c>
      <c r="BF13" s="12">
        <v>0</v>
      </c>
      <c r="BG13" s="12">
        <v>0</v>
      </c>
      <c r="BH13" s="12">
        <v>0</v>
      </c>
      <c r="BI13" s="12">
        <v>0</v>
      </c>
      <c r="BJ13" s="12">
        <v>10</v>
      </c>
      <c r="BK13" s="12">
        <v>0</v>
      </c>
      <c r="BL13" s="12">
        <v>0</v>
      </c>
      <c r="BM13" s="12">
        <v>10</v>
      </c>
      <c r="BN13" s="20"/>
      <c r="BO13" s="19"/>
      <c r="BP13" s="13"/>
      <c r="BQ13" s="13"/>
      <c r="BR13" s="13"/>
      <c r="BS13" s="13"/>
      <c r="BT13" s="13"/>
      <c r="BU13" s="22"/>
      <c r="BV13" s="22"/>
      <c r="BW13" s="22"/>
      <c r="BX13" s="22"/>
      <c r="BY13" s="22"/>
      <c r="BZ13" s="22"/>
      <c r="CA13" s="22"/>
      <c r="CB13" s="22"/>
      <c r="CC13" s="22"/>
      <c r="CD13" s="56"/>
      <c r="CE13" s="14"/>
      <c r="CF13" s="32"/>
      <c r="CG13" s="28"/>
      <c r="CH13" s="75" t="s">
        <v>79</v>
      </c>
      <c r="CI13" s="70">
        <f>(((B3*N3)+(B4*N4)+(B5*N5)+(B6*N6)+(B7*N7)+(B8*N8)+(B9*N9)+(B21*N21))+((R4*AD4)+(R14*AD14)+(R15*AD15)+(R16*AD16)+(R17*AD17)+(R18*AD18)+(R19*AD19)+(R20*AD20)+(R21*AD21))+((AH4*AT4)+(AH5*AT5)+(AH6*AT6)+(AH7*AT7)+(AH9*AT9)+(AH10*AT10)+(AH21*AT21))+((AX11*BJ11)+(AX12*BJ12)+(AX13*BJ13))+((BN4*BZ4)+(BN7*BZ7)+(BN10*BZ10)+(BN14*BZ14)+(BN15*BZ15)+(BN19*BZ19)+(BN20*BZ20)+(BN21*BZ21)))</f>
        <v>0</v>
      </c>
      <c r="CJ13" s="70">
        <f>CI13/10</f>
        <v>0</v>
      </c>
      <c r="CK13" s="71">
        <f>CJ13+50</f>
        <v>50</v>
      </c>
      <c r="CL13" s="74"/>
      <c r="CN13" s="105">
        <f>(BN15-BN20)</f>
        <v>0</v>
      </c>
      <c r="CO13" s="108">
        <f>Round1!CN13</f>
        <v>0</v>
      </c>
      <c r="CP13" s="96" t="s">
        <v>88</v>
      </c>
      <c r="CQ13" s="64"/>
      <c r="CR13" s="64"/>
      <c r="CS13" s="64"/>
      <c r="CT13" s="92"/>
    </row>
    <row r="14" spans="1:100" ht="15" customHeight="1" x14ac:dyDescent="0.25">
      <c r="A14" s="95" t="s">
        <v>27</v>
      </c>
      <c r="B14" s="42"/>
      <c r="C14" s="13"/>
      <c r="D14" s="13"/>
      <c r="E14" s="13"/>
      <c r="F14" s="13"/>
      <c r="G14" s="13"/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1">
        <v>0</v>
      </c>
      <c r="S14" s="17">
        <v>0</v>
      </c>
      <c r="T14" s="17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20</v>
      </c>
      <c r="AA14" s="12">
        <v>0</v>
      </c>
      <c r="AB14" s="12">
        <v>10</v>
      </c>
      <c r="AC14" s="12">
        <v>-10</v>
      </c>
      <c r="AD14" s="12">
        <v>10</v>
      </c>
      <c r="AE14" s="12">
        <v>-10</v>
      </c>
      <c r="AF14" s="12">
        <v>-10</v>
      </c>
      <c r="AG14" s="12">
        <v>-20</v>
      </c>
      <c r="AH14" s="20"/>
      <c r="AI14" s="1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20"/>
      <c r="AY14" s="19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5">
        <v>0</v>
      </c>
      <c r="BO14" s="18">
        <v>0</v>
      </c>
      <c r="BP14" s="15">
        <v>0</v>
      </c>
      <c r="BQ14" s="15">
        <v>0</v>
      </c>
      <c r="BR14" s="15">
        <v>0</v>
      </c>
      <c r="BS14" s="15">
        <v>0</v>
      </c>
      <c r="BT14" s="12">
        <v>0</v>
      </c>
      <c r="BU14" s="12">
        <v>0</v>
      </c>
      <c r="BV14" s="12">
        <v>20</v>
      </c>
      <c r="BW14" s="12">
        <v>0</v>
      </c>
      <c r="BX14" s="12">
        <v>10</v>
      </c>
      <c r="BY14" s="12">
        <v>-10</v>
      </c>
      <c r="BZ14" s="12">
        <v>10</v>
      </c>
      <c r="CA14" s="12">
        <v>-10</v>
      </c>
      <c r="CB14" s="12">
        <v>-10</v>
      </c>
      <c r="CC14" s="12">
        <v>-20</v>
      </c>
      <c r="CD14" s="56"/>
      <c r="CE14" s="14"/>
      <c r="CF14" s="32"/>
      <c r="CG14" s="28"/>
      <c r="CH14" s="76" t="s">
        <v>32</v>
      </c>
      <c r="CI14" s="70"/>
      <c r="CJ14" s="70"/>
      <c r="CK14" s="71"/>
      <c r="CL14" s="74"/>
      <c r="CN14" s="105">
        <f>(AX13)</f>
        <v>0</v>
      </c>
      <c r="CO14" s="108">
        <f>Round1!CN14</f>
        <v>0</v>
      </c>
      <c r="CP14" s="96" t="s">
        <v>95</v>
      </c>
      <c r="CQ14" s="64"/>
      <c r="CR14" s="64"/>
      <c r="CS14" s="64"/>
      <c r="CT14" s="92"/>
    </row>
    <row r="15" spans="1:100" ht="15" customHeight="1" x14ac:dyDescent="0.25">
      <c r="A15" s="8" t="s">
        <v>29</v>
      </c>
      <c r="B15" s="42"/>
      <c r="C15" s="13"/>
      <c r="D15" s="13"/>
      <c r="E15" s="13"/>
      <c r="F15" s="13"/>
      <c r="G15" s="13"/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1">
        <v>0</v>
      </c>
      <c r="S15" s="17">
        <v>0</v>
      </c>
      <c r="T15" s="17">
        <v>0</v>
      </c>
      <c r="U15" s="12">
        <v>2</v>
      </c>
      <c r="V15" s="12">
        <v>0</v>
      </c>
      <c r="W15" s="12">
        <v>1</v>
      </c>
      <c r="X15" s="12">
        <v>10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-10</v>
      </c>
      <c r="AG15" s="12">
        <v>-10</v>
      </c>
      <c r="AH15" s="20"/>
      <c r="AI15" s="1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0"/>
      <c r="AY15" s="19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5">
        <v>0</v>
      </c>
      <c r="BO15" s="18">
        <v>0</v>
      </c>
      <c r="BP15" s="15">
        <v>1</v>
      </c>
      <c r="BQ15" s="15">
        <v>2</v>
      </c>
      <c r="BR15" s="15">
        <v>0</v>
      </c>
      <c r="BS15" s="15">
        <v>0</v>
      </c>
      <c r="BT15" s="12">
        <v>10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-10</v>
      </c>
      <c r="CC15" s="12">
        <v>-10</v>
      </c>
      <c r="CD15" s="56"/>
      <c r="CE15" s="14" t="s">
        <v>30</v>
      </c>
      <c r="CF15" s="32"/>
      <c r="CG15" s="28"/>
      <c r="CH15" s="75" t="s">
        <v>80</v>
      </c>
      <c r="CI15" s="70">
        <f>(((B3*O3)+(B4*O4)+(B5*O5)+(B6*O6)+(B7*O7)+(B8*O8)+(B9*O9)+(B21*O21))+((R4*AE4)+(R14*AE14)+(R15*AE15)+(R16*AE16)+(R17*AE17)+(R18*AE18)+(R19*AE19)+(R20*AE20)+(R21*AE21))+((AH4*AU4)+(AH5*AU5)+(AH6*AU6)+(AH7*AU7)+(AH9*AU9)+(AH10*AU10)+(AH21*AU21))+((AX11*BK11)+(AX12*BK12)+(AX13*BK13))+((BN4*CA4)+(BN7*CA7)+(BN10*CA10)+(BN14*CA14)+(BN15*CA15)+(BN19*CA19)+(BN20*CA20)+(BN21*CA21)))</f>
        <v>0</v>
      </c>
      <c r="CJ15" s="70">
        <f>CI15/10</f>
        <v>0</v>
      </c>
      <c r="CK15" s="71">
        <f>CJ15+50</f>
        <v>50</v>
      </c>
      <c r="CL15" s="74"/>
      <c r="CN15" s="105">
        <f>(AH21)</f>
        <v>0</v>
      </c>
      <c r="CO15" s="108">
        <f>Round1!CN15</f>
        <v>0</v>
      </c>
      <c r="CP15" s="96" t="s">
        <v>92</v>
      </c>
      <c r="CQ15" s="64"/>
      <c r="CR15" s="64"/>
      <c r="CS15" s="64"/>
      <c r="CT15" s="92"/>
    </row>
    <row r="16" spans="1:100" ht="15" customHeight="1" x14ac:dyDescent="0.25">
      <c r="A16" s="8" t="s">
        <v>31</v>
      </c>
      <c r="B16" s="42"/>
      <c r="C16" s="13"/>
      <c r="D16" s="13"/>
      <c r="E16" s="13"/>
      <c r="F16" s="13"/>
      <c r="G16" s="13"/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1">
        <v>0</v>
      </c>
      <c r="S16" s="17">
        <v>0</v>
      </c>
      <c r="T16" s="17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10</v>
      </c>
      <c r="AA16" s="12">
        <v>20</v>
      </c>
      <c r="AB16" s="12">
        <v>10</v>
      </c>
      <c r="AC16" s="12">
        <v>0</v>
      </c>
      <c r="AD16" s="12">
        <v>0</v>
      </c>
      <c r="AE16" s="12">
        <v>0</v>
      </c>
      <c r="AF16" s="12">
        <v>-10</v>
      </c>
      <c r="AG16" s="12">
        <v>-10</v>
      </c>
      <c r="AH16" s="20"/>
      <c r="AI16" s="1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20"/>
      <c r="AY16" s="19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0"/>
      <c r="BO16" s="19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56"/>
      <c r="CE16" s="14"/>
      <c r="CF16" s="32"/>
      <c r="CG16" s="28"/>
      <c r="CH16" s="76" t="s">
        <v>70</v>
      </c>
      <c r="CI16" s="70"/>
      <c r="CJ16" s="70"/>
      <c r="CK16" s="71"/>
      <c r="CL16" s="74"/>
      <c r="CN16" s="105"/>
      <c r="CO16" s="103"/>
      <c r="CP16" s="64"/>
      <c r="CQ16" s="64"/>
      <c r="CR16" s="64"/>
      <c r="CS16" s="64"/>
      <c r="CT16" s="92"/>
    </row>
    <row r="17" spans="1:98" ht="15" customHeight="1" x14ac:dyDescent="0.25">
      <c r="A17" s="8" t="s">
        <v>33</v>
      </c>
      <c r="B17" s="42"/>
      <c r="C17" s="13"/>
      <c r="D17" s="13"/>
      <c r="E17" s="13"/>
      <c r="F17" s="13"/>
      <c r="G17" s="13"/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1">
        <v>0</v>
      </c>
      <c r="S17" s="17">
        <v>0</v>
      </c>
      <c r="T17" s="17">
        <v>1</v>
      </c>
      <c r="U17" s="12">
        <v>-1</v>
      </c>
      <c r="V17" s="12">
        <v>0</v>
      </c>
      <c r="W17" s="12">
        <v>2</v>
      </c>
      <c r="X17" s="12">
        <v>0</v>
      </c>
      <c r="Y17" s="12">
        <v>0</v>
      </c>
      <c r="Z17" s="12">
        <v>20</v>
      </c>
      <c r="AA17" s="12">
        <v>10</v>
      </c>
      <c r="AB17" s="12">
        <v>-10</v>
      </c>
      <c r="AC17" s="12">
        <v>-20</v>
      </c>
      <c r="AD17" s="12">
        <v>-10</v>
      </c>
      <c r="AE17" s="12">
        <v>-10</v>
      </c>
      <c r="AF17" s="12">
        <v>-10</v>
      </c>
      <c r="AG17" s="12">
        <v>-10</v>
      </c>
      <c r="AH17" s="20"/>
      <c r="AI17" s="1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0"/>
      <c r="AY17" s="19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0"/>
      <c r="BO17" s="19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56"/>
      <c r="CE17" s="14"/>
      <c r="CF17" s="32"/>
      <c r="CG17" s="28"/>
      <c r="CH17" s="75" t="s">
        <v>81</v>
      </c>
      <c r="CI17" s="70">
        <f>(((B3*P3)+(B4*P4)+(B5*P5)+(B6*P6)+(B7*P7)+(B8*P8)+(B9*P9)+(B21*P21))+((R4*AF4)+(R14*AF14)+(R15*AF15)+(R16*AF16)+(R17*AF17)+(R18*AF18)+(R19*AF19)+(R20*AF20)+(R21*AF21))+((AH4*AV4)+(AH5*AV5)+(AH6*AV6)+(AH7*AV7)+(AH9*AV9)+(AH10*AV10)+(AH21*AV21))+((AX11*BL11)+(AX12*BL12)+(AX13*BL13))+((BN4*CB4)+(BN7*CB7)+(BN10*CB10)+(BN14*CB14)+(BN15*CB15)+(BN19*CB19)+(BN20*CB20)+(BN21*CB21)))</f>
        <v>0</v>
      </c>
      <c r="CJ17" s="70">
        <f>CI17/10</f>
        <v>0</v>
      </c>
      <c r="CK17" s="71">
        <f>CJ17+50</f>
        <v>50</v>
      </c>
      <c r="CL17" s="74"/>
      <c r="CN17" s="105"/>
      <c r="CO17" s="101" t="s">
        <v>101</v>
      </c>
      <c r="CP17" s="98"/>
      <c r="CQ17" s="98"/>
      <c r="CR17" s="98"/>
      <c r="CS17" s="98"/>
      <c r="CT17" s="92"/>
    </row>
    <row r="18" spans="1:98" ht="15" customHeight="1" thickBot="1" x14ac:dyDescent="0.3">
      <c r="A18" s="8" t="s">
        <v>35</v>
      </c>
      <c r="B18" s="42"/>
      <c r="C18" s="13"/>
      <c r="D18" s="13"/>
      <c r="E18" s="13"/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1">
        <v>0</v>
      </c>
      <c r="S18" s="17">
        <v>0</v>
      </c>
      <c r="T18" s="17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20</v>
      </c>
      <c r="AB18" s="12">
        <v>20</v>
      </c>
      <c r="AC18" s="12">
        <v>-20</v>
      </c>
      <c r="AD18" s="12">
        <v>-10</v>
      </c>
      <c r="AE18" s="12">
        <v>0</v>
      </c>
      <c r="AF18" s="12">
        <v>-10</v>
      </c>
      <c r="AG18" s="12">
        <v>-10</v>
      </c>
      <c r="AH18" s="20"/>
      <c r="AI18" s="19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0"/>
      <c r="AY18" s="1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0"/>
      <c r="BO18" s="19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56"/>
      <c r="CE18" s="14"/>
      <c r="CF18" s="32"/>
      <c r="CG18" s="28"/>
      <c r="CH18" s="77" t="s">
        <v>79</v>
      </c>
      <c r="CI18" s="78">
        <f>(((B3*Q3)+(B4*Q4)+(B5*Q5)+(B6*Q6)+(B7*Q7)+(B8*Q8)+(B9*Q9)+(B21*Q21))+((R4*AG4)+(R14*AG14)+(R15*AG15)+(R16*AG16)+(R17*AG17)+(R18*AG18)+(R19*AG19)+(R20*AG20)+(R21*AG21))+((AH4*AW4)+(AH5*AW5)+(AH6*AW6)+(AH7*AW7)+(AH9*AW9)+(AH10*AW10)+(AH21*AW21))+((AX11*BM11)+(AX12*BM12)+(AX13*BM13))+((BN4*CC4)+(BN7*CC7)+(BN10*CC10)+(BN14*CC14)+(BN15*CC15)+(BN19*CC19)+(BN20*CC20)+(BN21*CC21)))</f>
        <v>0</v>
      </c>
      <c r="CJ18" s="78">
        <f>CI18/10</f>
        <v>0</v>
      </c>
      <c r="CK18" s="79">
        <f>CJ18+50</f>
        <v>50</v>
      </c>
      <c r="CL18" s="80"/>
      <c r="CN18" s="105">
        <f>((B4+B7)-(B5))</f>
        <v>0</v>
      </c>
      <c r="CO18" s="108">
        <f>Round1!CN18</f>
        <v>0</v>
      </c>
      <c r="CP18" s="96" t="s">
        <v>93</v>
      </c>
      <c r="CQ18" s="64"/>
      <c r="CR18" s="64"/>
      <c r="CS18" s="64"/>
      <c r="CT18" s="92"/>
    </row>
    <row r="19" spans="1:98" ht="15" customHeight="1" x14ac:dyDescent="0.25">
      <c r="A19" s="95" t="s">
        <v>97</v>
      </c>
      <c r="B19" s="42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1">
        <v>0</v>
      </c>
      <c r="S19" s="17">
        <v>0</v>
      </c>
      <c r="T19" s="17">
        <v>2</v>
      </c>
      <c r="U19" s="12">
        <v>0</v>
      </c>
      <c r="V19" s="12">
        <v>-1</v>
      </c>
      <c r="W19" s="12">
        <v>0</v>
      </c>
      <c r="X19" s="12">
        <v>-10</v>
      </c>
      <c r="Y19" s="12">
        <v>-10</v>
      </c>
      <c r="Z19" s="12">
        <v>0</v>
      </c>
      <c r="AA19" s="12">
        <v>0</v>
      </c>
      <c r="AB19" s="12">
        <v>-10</v>
      </c>
      <c r="AC19" s="12">
        <v>0</v>
      </c>
      <c r="AD19" s="12">
        <v>0</v>
      </c>
      <c r="AE19" s="12">
        <v>-20</v>
      </c>
      <c r="AF19" s="12">
        <v>-10</v>
      </c>
      <c r="AG19" s="12">
        <v>0</v>
      </c>
      <c r="AH19" s="20"/>
      <c r="AI19" s="19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0"/>
      <c r="AY19" s="19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5">
        <v>0</v>
      </c>
      <c r="BO19" s="18">
        <v>0</v>
      </c>
      <c r="BP19" s="15">
        <v>0</v>
      </c>
      <c r="BQ19" s="15">
        <v>0</v>
      </c>
      <c r="BR19" s="15">
        <v>-1</v>
      </c>
      <c r="BS19" s="15">
        <v>2</v>
      </c>
      <c r="BT19" s="12">
        <v>-10</v>
      </c>
      <c r="BU19" s="12">
        <v>-10</v>
      </c>
      <c r="BV19" s="12">
        <v>0</v>
      </c>
      <c r="BW19" s="12">
        <v>0</v>
      </c>
      <c r="BX19" s="12">
        <v>-10</v>
      </c>
      <c r="BY19" s="12">
        <v>0</v>
      </c>
      <c r="BZ19" s="12">
        <v>0</v>
      </c>
      <c r="CA19" s="12">
        <v>-20</v>
      </c>
      <c r="CB19" s="12">
        <v>-10</v>
      </c>
      <c r="CC19" s="12">
        <v>0</v>
      </c>
      <c r="CD19" s="56"/>
      <c r="CE19" s="14"/>
      <c r="CF19" s="32"/>
      <c r="CG19" s="28"/>
      <c r="CN19" s="105">
        <f>(R4-R19)</f>
        <v>0</v>
      </c>
      <c r="CO19" s="108">
        <f>Round1!CN19</f>
        <v>0</v>
      </c>
      <c r="CP19" s="96" t="s">
        <v>94</v>
      </c>
      <c r="CQ19" s="64"/>
      <c r="CR19" s="64"/>
      <c r="CS19" s="64"/>
      <c r="CT19" s="92"/>
    </row>
    <row r="20" spans="1:98" ht="15" customHeight="1" x14ac:dyDescent="0.25">
      <c r="A20" s="8" t="s">
        <v>100</v>
      </c>
      <c r="B20" s="42"/>
      <c r="C20" s="13"/>
      <c r="D20" s="13"/>
      <c r="E20" s="13"/>
      <c r="F20" s="13"/>
      <c r="G20" s="13"/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1">
        <v>0</v>
      </c>
      <c r="S20" s="17">
        <v>0</v>
      </c>
      <c r="T20" s="17">
        <v>0</v>
      </c>
      <c r="U20" s="12">
        <v>-3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12">
        <v>0</v>
      </c>
      <c r="AB20" s="12">
        <v>-20</v>
      </c>
      <c r="AC20" s="12">
        <v>0</v>
      </c>
      <c r="AD20" s="12">
        <v>0</v>
      </c>
      <c r="AE20" s="12">
        <v>-10</v>
      </c>
      <c r="AF20" s="12">
        <v>0</v>
      </c>
      <c r="AG20" s="12">
        <v>-10</v>
      </c>
      <c r="AH20" s="20"/>
      <c r="AI20" s="19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0"/>
      <c r="AY20" s="19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5">
        <v>0</v>
      </c>
      <c r="BO20" s="18">
        <v>0</v>
      </c>
      <c r="BP20" s="15">
        <v>0</v>
      </c>
      <c r="BQ20" s="15">
        <v>-1</v>
      </c>
      <c r="BR20" s="15">
        <v>0</v>
      </c>
      <c r="BS20" s="15">
        <v>0</v>
      </c>
      <c r="BT20" s="12">
        <v>0</v>
      </c>
      <c r="BU20" s="12">
        <v>0</v>
      </c>
      <c r="BV20" s="12">
        <v>20</v>
      </c>
      <c r="BW20" s="12">
        <v>0</v>
      </c>
      <c r="BX20" s="12">
        <v>-20</v>
      </c>
      <c r="BY20" s="12">
        <v>0</v>
      </c>
      <c r="BZ20" s="12">
        <v>0</v>
      </c>
      <c r="CA20" s="12">
        <v>-10</v>
      </c>
      <c r="CB20" s="12">
        <v>0</v>
      </c>
      <c r="CC20" s="12">
        <v>-10</v>
      </c>
      <c r="CD20" s="56"/>
      <c r="CE20" s="14"/>
      <c r="CF20" s="32"/>
      <c r="CG20" s="28"/>
      <c r="CN20" s="105">
        <f>((AH4+AH7)-(AH5+AH9))</f>
        <v>0</v>
      </c>
      <c r="CO20" s="108">
        <f>Round1!CN20</f>
        <v>0</v>
      </c>
      <c r="CP20" s="96" t="s">
        <v>96</v>
      </c>
      <c r="CQ20" s="64"/>
      <c r="CR20" s="64"/>
      <c r="CS20" s="64"/>
      <c r="CT20" s="92"/>
    </row>
    <row r="21" spans="1:98" ht="15" customHeight="1" x14ac:dyDescent="0.25">
      <c r="A21" s="8" t="s">
        <v>38</v>
      </c>
      <c r="B21" s="43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1">
        <v>0</v>
      </c>
      <c r="S21" s="45">
        <v>0</v>
      </c>
      <c r="T21" s="45">
        <v>1</v>
      </c>
      <c r="U21" s="46">
        <v>0</v>
      </c>
      <c r="V21" s="46">
        <v>0</v>
      </c>
      <c r="W21" s="46">
        <v>0</v>
      </c>
      <c r="X21" s="44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21">
        <v>0</v>
      </c>
      <c r="AI21" s="45">
        <v>0</v>
      </c>
      <c r="AJ21" s="46">
        <v>0</v>
      </c>
      <c r="AK21" s="46">
        <v>1</v>
      </c>
      <c r="AL21" s="46">
        <v>0</v>
      </c>
      <c r="AM21" s="46">
        <v>0</v>
      </c>
      <c r="AN21" s="44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-10</v>
      </c>
      <c r="AW21" s="52">
        <v>-10</v>
      </c>
      <c r="AX21" s="24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25">
        <v>0</v>
      </c>
      <c r="BO21" s="49">
        <v>0</v>
      </c>
      <c r="BP21" s="50">
        <v>0</v>
      </c>
      <c r="BQ21" s="50">
        <v>0</v>
      </c>
      <c r="BR21" s="50">
        <v>0</v>
      </c>
      <c r="BS21" s="50">
        <v>1</v>
      </c>
      <c r="BT21" s="44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7"/>
      <c r="CE21" s="54"/>
      <c r="CF21" s="33"/>
      <c r="CG21" s="28"/>
      <c r="CN21" s="105">
        <f>((BN4+BN7)-(BN19))</f>
        <v>0</v>
      </c>
      <c r="CO21" s="108">
        <f>Round1!CN21</f>
        <v>0</v>
      </c>
      <c r="CP21" s="96" t="s">
        <v>88</v>
      </c>
      <c r="CQ21" s="64"/>
      <c r="CR21" s="64"/>
      <c r="CS21" s="64"/>
      <c r="CT21" s="92"/>
    </row>
    <row r="22" spans="1:98" ht="15" customHeight="1" x14ac:dyDescent="0.2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"/>
      <c r="AI22" s="11"/>
      <c r="AJ22" s="11"/>
      <c r="AK22" s="11"/>
      <c r="AL22" s="11"/>
      <c r="AM22" s="1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1"/>
      <c r="BO22" s="11"/>
      <c r="BP22" s="11"/>
      <c r="BQ22" s="11"/>
      <c r="BR22" s="11"/>
      <c r="BS22" s="11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1"/>
      <c r="CE22" s="11"/>
      <c r="CF22" s="11"/>
      <c r="CG22" s="26"/>
      <c r="CN22" s="105">
        <f>(AX12)-((B5)+(AH5))</f>
        <v>0</v>
      </c>
      <c r="CO22" s="108">
        <f>Round1!CN22</f>
        <v>0</v>
      </c>
      <c r="CP22" s="96" t="s">
        <v>90</v>
      </c>
      <c r="CQ22" s="64"/>
      <c r="CR22" s="64"/>
      <c r="CS22" s="64"/>
      <c r="CT22" s="92"/>
    </row>
    <row r="23" spans="1:98" ht="15" customHeight="1" x14ac:dyDescent="0.25">
      <c r="A23" s="85" t="s">
        <v>86</v>
      </c>
      <c r="B23" s="87">
        <v>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>
        <v>10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>
        <v>8</v>
      </c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>
        <v>5</v>
      </c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>
        <v>9</v>
      </c>
      <c r="BO23" s="11"/>
      <c r="BP23" s="11"/>
      <c r="BQ23" s="11"/>
      <c r="BR23" s="11"/>
      <c r="BS23" s="11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1"/>
      <c r="CE23" s="90"/>
      <c r="CF23" s="11"/>
      <c r="CG23" s="26"/>
      <c r="CN23" s="105">
        <f>(AX13+B3)</f>
        <v>0</v>
      </c>
      <c r="CO23" s="108">
        <f>Round1!CN23</f>
        <v>0</v>
      </c>
      <c r="CP23" s="96" t="s">
        <v>95</v>
      </c>
      <c r="CQ23" s="64"/>
      <c r="CR23" s="64"/>
      <c r="CS23" s="64"/>
      <c r="CT23" s="92"/>
    </row>
    <row r="24" spans="1:98" ht="15" customHeight="1" x14ac:dyDescent="0.25">
      <c r="A24" s="85" t="s">
        <v>87</v>
      </c>
      <c r="B24" s="87">
        <f>SUM(B3:B21)</f>
        <v>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>
        <f>SUM(R3:R21)</f>
        <v>0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>
        <f>SUM(AH3:AH21)</f>
        <v>0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>
        <f>SUM(AX3:AX21)</f>
        <v>0</v>
      </c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>
        <f>SUM(BN3:BN21)</f>
        <v>0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29"/>
      <c r="CN24" s="105"/>
      <c r="CO24" s="103"/>
      <c r="CP24" s="64"/>
      <c r="CQ24" s="64"/>
      <c r="CR24" s="64"/>
      <c r="CS24" s="64"/>
      <c r="CT24" s="92"/>
    </row>
    <row r="25" spans="1:98" ht="15" customHeight="1" x14ac:dyDescent="0.25">
      <c r="A25" s="111" t="s">
        <v>106</v>
      </c>
      <c r="B25" s="111">
        <v>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>
        <f>((R4*T4)+(R14*T14)+(R15*T15)+(R16*T16)+(R17*T17)+(R18*T18)+(R19*T19)+(R20*T20)+(R21*T21))+((AH5*AJ4)+(AH5*AJ5)+(AH6*AJ6)+(AH7*AJ7)+(AH9*AJ9)+(AH10*AJ10)+(AH21*AJ21))+((AX11*AZ11)+(AX12*AZ12)+(AX13*AZ13))+((BN4*BP4)+(BN7*BP7)+(BN10*BP10)+(BN14*BP14)+(BN15*BP15)+(BN19*BP19)+(BN20*BP20)+(BN21*BP21))+((B3*D3)+(B4*D4)+(B5*D5)+(B6*D6)+(B7*D7)+(B8*D8)+(B9*D9)+(B21*D21))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f>((AH4*AK4)+(AH5*AK5)+(AH6*AK6)+(AH7*AK7)+(AH9*AK9)+(AH10*AK10)+(AH21*AK21))+((AX11*BA11)+(AX12*BA12)+(AX13*BA13))+((B3*E3)+(B4*E4)+(B5*E5)+(B6*E6)+(B7*E7)+(B8*E8)+(B9*E9)+(B21*E21))+((R4*U4)+(R14*U14)+(R15*U15)+(R16*U16)+(R17*U17)+(R18*U18)+(R19*U19)+(R20*U20)+(R21*U21))+((BN4*BQ4)+(BN7*BQ7)+(BN10*BQ10)+(BN14*BQ14)+(BN15*BQ15)+(BN19*BQ19)+(BN20*BQ20)+(BN21*BQ21))</f>
        <v>0</v>
      </c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>
        <f>((BB11)+(AX12*BB12)+(AX13*BB13))+((BN4*BR4)+(BN7*BR7)+(BN10*BR10)+(BN14*BR14)+(BN15*BR15)+(BN19*BR19)+(BN20*BR20)+(BN21*BR21))+((R4*V4)+(R14*V14)+(R15*V15)+(R16*V16)+(R17*V17)+(R18*V18)+(R19*V19)+(R20*V20)+(R21*V21))+((B3*F3)+(B4*F4)+(B5*F5)+(B6*F6)+(B7*F7)+(B8*F8)+(B9*F9)+(B21*F21))+((AH4*AL4)+(AH5*AL5)+(AH6*AL6)+(AH7*AL7)+(AH9*AL9)+(AH10*AL10)+(AH21*AL21))</f>
        <v>0</v>
      </c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>
        <f>((BN4*BS4)+(BN7*BS7)+(BN10*BS10)+(BN14*BS14)+(BN15*BS15)+(BN19*BS19)+(BN20*BS20)+(BN21*BS21))+((AX11*BC11)+(AX12*BC12)+(AX13*BC13))+((AH4*AM4)+(AH5*AM5)+(AH6*AM6)+(AH7*AM7)+(AH9*AM9)+(AH10*AM10)+(AH21*AM21))+((R4*W4)+(R14*W14)+(R15*W15)+(R16*W16)+(R17*W17)+(R18*W18)+(R19*W19)+(R20*W20)+(R21*W21))+((B3*G3)+(B4*G4)+(B5*G5)+(B6*G6)+(B7*G7)+(B8*G8)+(B9*G9)+(B21*G21))</f>
        <v>0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29"/>
      <c r="CN25" s="105"/>
      <c r="CO25" s="101" t="s">
        <v>104</v>
      </c>
      <c r="CP25" s="98"/>
      <c r="CQ25" s="98"/>
      <c r="CR25" s="98"/>
      <c r="CS25" s="98"/>
      <c r="CT25" s="92"/>
    </row>
    <row r="26" spans="1:98" ht="15" customHeight="1" x14ac:dyDescent="0.25">
      <c r="A26" s="86" t="s">
        <v>69</v>
      </c>
      <c r="B26" s="110">
        <f>B25</f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>IF(R25&lt;2,2, IF(R25&gt;15, 15, IF(AND(2&lt;R25,R25&lt;16),R25)))</f>
        <v>2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>
        <f>IF(AH25&lt;2,2, IF(AH25&gt;15, 15, IF(AND(2&lt;AH25,AH25&lt;16),AH25)))</f>
        <v>2</v>
      </c>
      <c r="AI26" s="110">
        <f t="shared" ref="AI26:BM26" si="0">IF(AI25&lt;2,2, IF(AI25&gt;15, 15, IF(2&lt;AI25&lt;16,AI25)))</f>
        <v>2</v>
      </c>
      <c r="AJ26" s="110">
        <f t="shared" si="0"/>
        <v>2</v>
      </c>
      <c r="AK26" s="110">
        <f t="shared" si="0"/>
        <v>2</v>
      </c>
      <c r="AL26" s="110">
        <f t="shared" si="0"/>
        <v>2</v>
      </c>
      <c r="AM26" s="110">
        <f t="shared" si="0"/>
        <v>2</v>
      </c>
      <c r="AN26" s="110">
        <f t="shared" si="0"/>
        <v>2</v>
      </c>
      <c r="AO26" s="110">
        <f t="shared" si="0"/>
        <v>2</v>
      </c>
      <c r="AP26" s="110">
        <f t="shared" si="0"/>
        <v>2</v>
      </c>
      <c r="AQ26" s="110">
        <f t="shared" si="0"/>
        <v>2</v>
      </c>
      <c r="AR26" s="110">
        <f t="shared" si="0"/>
        <v>2</v>
      </c>
      <c r="AS26" s="110">
        <f t="shared" si="0"/>
        <v>2</v>
      </c>
      <c r="AT26" s="110">
        <f t="shared" si="0"/>
        <v>2</v>
      </c>
      <c r="AU26" s="110">
        <f t="shared" si="0"/>
        <v>2</v>
      </c>
      <c r="AV26" s="110">
        <f t="shared" si="0"/>
        <v>2</v>
      </c>
      <c r="AW26" s="110">
        <f t="shared" si="0"/>
        <v>2</v>
      </c>
      <c r="AX26" s="110">
        <f>IF(AX25&lt;2,2, IF(AX25&gt;15, 15, IF(AND(2&lt;AX25,AX25&lt;16),AX25)))</f>
        <v>2</v>
      </c>
      <c r="AY26" s="110">
        <f t="shared" si="0"/>
        <v>2</v>
      </c>
      <c r="AZ26" s="110">
        <f t="shared" si="0"/>
        <v>2</v>
      </c>
      <c r="BA26" s="110">
        <f t="shared" si="0"/>
        <v>2</v>
      </c>
      <c r="BB26" s="110">
        <f t="shared" si="0"/>
        <v>2</v>
      </c>
      <c r="BC26" s="110">
        <f t="shared" si="0"/>
        <v>2</v>
      </c>
      <c r="BD26" s="110">
        <f t="shared" si="0"/>
        <v>2</v>
      </c>
      <c r="BE26" s="110">
        <f t="shared" si="0"/>
        <v>2</v>
      </c>
      <c r="BF26" s="110">
        <f t="shared" si="0"/>
        <v>2</v>
      </c>
      <c r="BG26" s="110">
        <f t="shared" si="0"/>
        <v>2</v>
      </c>
      <c r="BH26" s="110">
        <f t="shared" si="0"/>
        <v>2</v>
      </c>
      <c r="BI26" s="110">
        <f t="shared" si="0"/>
        <v>2</v>
      </c>
      <c r="BJ26" s="110">
        <f t="shared" si="0"/>
        <v>2</v>
      </c>
      <c r="BK26" s="110">
        <f t="shared" si="0"/>
        <v>2</v>
      </c>
      <c r="BL26" s="110">
        <f t="shared" si="0"/>
        <v>2</v>
      </c>
      <c r="BM26" s="110">
        <f t="shared" si="0"/>
        <v>2</v>
      </c>
      <c r="BN26" s="110">
        <f>IF(BN25&lt;2,2, IF(BN25&gt;15, 15, IF(AND(2&lt;BN25,BN25&lt;16),BN25)))</f>
        <v>2</v>
      </c>
      <c r="CN26" s="105">
        <f>(BN19)</f>
        <v>0</v>
      </c>
      <c r="CO26" s="108">
        <f>Round1!CN26</f>
        <v>0</v>
      </c>
      <c r="CP26" s="96" t="s">
        <v>89</v>
      </c>
      <c r="CQ26" s="64"/>
      <c r="CR26" s="64"/>
      <c r="CS26" s="64"/>
      <c r="CT26" s="92"/>
    </row>
    <row r="27" spans="1:98" ht="15" customHeight="1" x14ac:dyDescent="0.25">
      <c r="CN27" s="105">
        <f>((AX12)-((B9+AH9+B5+AH5)))</f>
        <v>0</v>
      </c>
      <c r="CO27" s="108">
        <f>Round1!CN27</f>
        <v>0</v>
      </c>
      <c r="CP27" s="96" t="s">
        <v>90</v>
      </c>
      <c r="CQ27" s="64"/>
      <c r="CR27" s="64"/>
      <c r="CS27" s="64"/>
      <c r="CT27" s="92"/>
    </row>
    <row r="28" spans="1:98" ht="15" customHeight="1" thickBot="1" x14ac:dyDescent="0.3">
      <c r="B28" s="107" t="s">
        <v>107</v>
      </c>
      <c r="CN28" s="106">
        <f>(BN21)</f>
        <v>0</v>
      </c>
      <c r="CO28" s="109">
        <f>Round1!CN28</f>
        <v>0</v>
      </c>
      <c r="CP28" s="97" t="s">
        <v>92</v>
      </c>
      <c r="CQ28" s="93"/>
      <c r="CR28" s="93"/>
      <c r="CS28" s="93"/>
      <c r="CT28" s="94"/>
    </row>
    <row r="29" spans="1:98" ht="15" customHeight="1" x14ac:dyDescent="0.25">
      <c r="B29" s="107" t="s">
        <v>108</v>
      </c>
    </row>
    <row r="40" spans="1:26" ht="15" customHeight="1" x14ac:dyDescent="0.25">
      <c r="A40" s="8"/>
      <c r="B40" s="63"/>
      <c r="C40" s="63"/>
      <c r="D40" s="63"/>
      <c r="E40" s="6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8"/>
      <c r="B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8"/>
      <c r="B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8"/>
      <c r="B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8"/>
      <c r="B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8"/>
      <c r="B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8"/>
      <c r="B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8"/>
      <c r="B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8"/>
      <c r="B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8"/>
      <c r="B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8"/>
      <c r="B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8"/>
      <c r="B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8"/>
      <c r="B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8"/>
      <c r="B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8"/>
      <c r="B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8"/>
      <c r="B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BT1:CC1"/>
    <mergeCell ref="BO1:BS1"/>
    <mergeCell ref="D1:G1"/>
    <mergeCell ref="H1:Q1"/>
    <mergeCell ref="AN1:AW1"/>
    <mergeCell ref="BD1:BM1"/>
    <mergeCell ref="S1:W1"/>
    <mergeCell ref="AI1:AM1"/>
    <mergeCell ref="AY1:BC1"/>
    <mergeCell ref="X1:AG1"/>
  </mergeCells>
  <conditionalFormatting sqref="CJ13">
    <cfRule type="expression" dxfId="179" priority="30">
      <formula>$CI$13&gt;0</formula>
    </cfRule>
    <cfRule type="expression" dxfId="178" priority="40">
      <formula>$CI$13&lt;0</formula>
    </cfRule>
  </conditionalFormatting>
  <conditionalFormatting sqref="CJ15">
    <cfRule type="expression" dxfId="177" priority="29">
      <formula>$CI$15&gt;0</formula>
    </cfRule>
    <cfRule type="expression" dxfId="176" priority="39">
      <formula>$CI$15&lt;0</formula>
    </cfRule>
  </conditionalFormatting>
  <conditionalFormatting sqref="CJ17">
    <cfRule type="expression" dxfId="175" priority="28">
      <formula>$CI$17&gt;0</formula>
    </cfRule>
    <cfRule type="expression" dxfId="174" priority="38">
      <formula>$CI$17&lt;0</formula>
    </cfRule>
  </conditionalFormatting>
  <conditionalFormatting sqref="CJ18">
    <cfRule type="expression" dxfId="173" priority="27">
      <formula>$CI$18&gt;0</formula>
    </cfRule>
    <cfRule type="expression" dxfId="172" priority="37">
      <formula>$CI$18&lt;0</formula>
    </cfRule>
  </conditionalFormatting>
  <conditionalFormatting sqref="CJ5">
    <cfRule type="expression" dxfId="171" priority="36">
      <formula>$CI$5&gt;0</formula>
    </cfRule>
    <cfRule type="expression" dxfId="170" priority="46">
      <formula>$CI$5&lt;0</formula>
    </cfRule>
  </conditionalFormatting>
  <conditionalFormatting sqref="CJ6">
    <cfRule type="expression" dxfId="169" priority="35">
      <formula>$CI$6&gt;0</formula>
    </cfRule>
    <cfRule type="expression" dxfId="168" priority="45">
      <formula>$CI$6&lt;0</formula>
    </cfRule>
  </conditionalFormatting>
  <conditionalFormatting sqref="CJ8">
    <cfRule type="expression" dxfId="167" priority="34">
      <formula>$CI$8&gt;0</formula>
    </cfRule>
    <cfRule type="expression" dxfId="166" priority="44">
      <formula>$CI$8&lt;0</formula>
    </cfRule>
  </conditionalFormatting>
  <conditionalFormatting sqref="CJ9">
    <cfRule type="expression" dxfId="165" priority="33">
      <formula>$CI$9&gt;0</formula>
    </cfRule>
    <cfRule type="expression" dxfId="164" priority="43">
      <formula>$CI$9&lt;0</formula>
    </cfRule>
  </conditionalFormatting>
  <conditionalFormatting sqref="CJ10">
    <cfRule type="expression" dxfId="163" priority="32">
      <formula>$CI$10&gt;0</formula>
    </cfRule>
    <cfRule type="expression" dxfId="162" priority="42">
      <formula>$CI$10&lt;0</formula>
    </cfRule>
  </conditionalFormatting>
  <conditionalFormatting sqref="CJ12">
    <cfRule type="expression" dxfId="161" priority="31">
      <formula>$CI$12&gt;0</formula>
    </cfRule>
    <cfRule type="expression" dxfId="160" priority="41">
      <formula>$CI$12&lt;0</formula>
    </cfRule>
  </conditionalFormatting>
  <conditionalFormatting sqref="CO18 CO27:CO28">
    <cfRule type="cellIs" dxfId="159" priority="25" operator="lessThan">
      <formula>0</formula>
    </cfRule>
    <cfRule type="cellIs" dxfId="158" priority="26" operator="greaterThan">
      <formula>0</formula>
    </cfRule>
  </conditionalFormatting>
  <conditionalFormatting sqref="CO19:CO22">
    <cfRule type="cellIs" dxfId="157" priority="23" operator="lessThan">
      <formula>0</formula>
    </cfRule>
    <cfRule type="cellIs" dxfId="156" priority="24" operator="greaterThan">
      <formula>0</formula>
    </cfRule>
  </conditionalFormatting>
  <conditionalFormatting sqref="CO4">
    <cfRule type="cellIs" dxfId="155" priority="21" operator="lessThan">
      <formula>0</formula>
    </cfRule>
    <cfRule type="cellIs" dxfId="154" priority="22" operator="greaterThan">
      <formula>0</formula>
    </cfRule>
  </conditionalFormatting>
  <conditionalFormatting sqref="CO5:CO8">
    <cfRule type="cellIs" dxfId="153" priority="19" operator="lessThan">
      <formula>0</formula>
    </cfRule>
    <cfRule type="cellIs" dxfId="152" priority="20" operator="greaterThan">
      <formula>0</formula>
    </cfRule>
  </conditionalFormatting>
  <conditionalFormatting sqref="CO11">
    <cfRule type="cellIs" dxfId="151" priority="17" operator="lessThan">
      <formula>0</formula>
    </cfRule>
    <cfRule type="cellIs" dxfId="150" priority="18" operator="greaterThan">
      <formula>0</formula>
    </cfRule>
  </conditionalFormatting>
  <conditionalFormatting sqref="CO12:CO15">
    <cfRule type="cellIs" dxfId="149" priority="15" operator="lessThan">
      <formula>0</formula>
    </cfRule>
    <cfRule type="cellIs" dxfId="148" priority="16" operator="greaterThan">
      <formula>0</formula>
    </cfRule>
  </conditionalFormatting>
  <conditionalFormatting sqref="CO26">
    <cfRule type="cellIs" dxfId="147" priority="9" operator="lessThan">
      <formula>0</formula>
    </cfRule>
    <cfRule type="cellIs" dxfId="146" priority="10" operator="greaterThan">
      <formula>0</formula>
    </cfRule>
  </conditionalFormatting>
  <conditionalFormatting sqref="CO23">
    <cfRule type="cellIs" dxfId="145" priority="1" operator="lessThan">
      <formula>0</formula>
    </cfRule>
    <cfRule type="cellIs" dxfId="144" priority="2" operator="greaterThan">
      <formula>0</formula>
    </cfRule>
  </conditionalFormatting>
  <dataValidations count="1">
    <dataValidation type="whole" allowBlank="1" showInputMessage="1" showErrorMessage="1" sqref="R25:BN25">
      <formula1>2</formula1>
      <formula2>15</formula2>
    </dataValidation>
  </dataValidations>
  <pageMargins left="0.7" right="0.7" top="0.75" bottom="0.75" header="0.3" footer="0.3"/>
  <pageSetup orientation="portrait" r:id="rId1"/>
  <ignoredErrors>
    <ignoredError sqref="CN7 CN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4" sqref="R24"/>
    </sheetView>
  </sheetViews>
  <sheetFormatPr defaultColWidth="5.7109375" defaultRowHeight="15" customHeight="1" outlineLevelCol="2" x14ac:dyDescent="0.25"/>
  <cols>
    <col min="1" max="1" width="21.42578125" bestFit="1" customWidth="1"/>
    <col min="2" max="2" width="13.42578125" bestFit="1" customWidth="1"/>
    <col min="3" max="7" width="4.28515625" hidden="1" customWidth="1" outlineLevel="2"/>
    <col min="8" max="17" width="6.7109375" hidden="1" customWidth="1" outlineLevel="1"/>
    <col min="18" max="18" width="9.42578125" bestFit="1" customWidth="1" collapsed="1"/>
    <col min="19" max="23" width="4.28515625" hidden="1" customWidth="1" outlineLevel="2"/>
    <col min="24" max="33" width="6.7109375" hidden="1" customWidth="1" outlineLevel="1"/>
    <col min="34" max="34" width="8.85546875" bestFit="1" customWidth="1" collapsed="1"/>
    <col min="35" max="39" width="4.28515625" hidden="1" customWidth="1" outlineLevel="2"/>
    <col min="40" max="49" width="6.7109375" hidden="1" customWidth="1" outlineLevel="1"/>
    <col min="50" max="50" width="8.140625" bestFit="1" customWidth="1" collapsed="1"/>
    <col min="51" max="55" width="4.28515625" hidden="1" customWidth="1" outlineLevel="2"/>
    <col min="56" max="65" width="6.7109375" hidden="1" customWidth="1" outlineLevel="1"/>
    <col min="66" max="66" width="9.42578125" bestFit="1" customWidth="1" collapsed="1"/>
    <col min="67" max="71" width="4.28515625" hidden="1" customWidth="1" outlineLevel="2"/>
    <col min="72" max="81" width="6.7109375" hidden="1" customWidth="1" outlineLevel="1"/>
    <col min="82" max="82" width="10.28515625" bestFit="1" customWidth="1" collapsed="1"/>
    <col min="83" max="83" width="5.140625" bestFit="1" customWidth="1"/>
    <col min="84" max="84" width="10" bestFit="1" customWidth="1"/>
    <col min="85" max="85" width="6.7109375" customWidth="1"/>
    <col min="86" max="86" width="21.140625" bestFit="1" customWidth="1"/>
    <col min="87" max="88" width="9.7109375" customWidth="1"/>
    <col min="89" max="89" width="10.7109375" bestFit="1" customWidth="1"/>
    <col min="90" max="90" width="7.7109375" bestFit="1" customWidth="1"/>
    <col min="91" max="91" width="8.7109375" bestFit="1" customWidth="1"/>
    <col min="92" max="92" width="5.7109375" customWidth="1"/>
  </cols>
  <sheetData>
    <row r="1" spans="1:98" ht="15" customHeight="1" x14ac:dyDescent="0.25">
      <c r="A1" s="60" t="s">
        <v>56</v>
      </c>
      <c r="B1" s="60" t="s">
        <v>55</v>
      </c>
      <c r="C1" s="60"/>
      <c r="D1" s="112" t="s">
        <v>57</v>
      </c>
      <c r="E1" s="112"/>
      <c r="F1" s="112"/>
      <c r="G1" s="112"/>
      <c r="H1" s="112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8"/>
      <c r="S1" s="112" t="s">
        <v>57</v>
      </c>
      <c r="T1" s="112"/>
      <c r="U1" s="112"/>
      <c r="V1" s="112"/>
      <c r="W1" s="112"/>
      <c r="X1" s="112" t="s">
        <v>58</v>
      </c>
      <c r="Y1" s="112"/>
      <c r="Z1" s="112"/>
      <c r="AA1" s="112"/>
      <c r="AB1" s="112"/>
      <c r="AC1" s="112"/>
      <c r="AD1" s="112"/>
      <c r="AE1" s="112"/>
      <c r="AF1" s="112"/>
      <c r="AG1" s="112"/>
      <c r="AH1" s="8"/>
      <c r="AI1" s="112" t="s">
        <v>57</v>
      </c>
      <c r="AJ1" s="112"/>
      <c r="AK1" s="112"/>
      <c r="AL1" s="112"/>
      <c r="AM1" s="112"/>
      <c r="AN1" s="112" t="s">
        <v>58</v>
      </c>
      <c r="AO1" s="112"/>
      <c r="AP1" s="112"/>
      <c r="AQ1" s="112"/>
      <c r="AR1" s="112"/>
      <c r="AS1" s="112"/>
      <c r="AT1" s="112"/>
      <c r="AU1" s="112"/>
      <c r="AV1" s="112"/>
      <c r="AW1" s="112"/>
      <c r="AX1" s="8"/>
      <c r="AY1" s="112" t="s">
        <v>57</v>
      </c>
      <c r="AZ1" s="112"/>
      <c r="BA1" s="112"/>
      <c r="BB1" s="112"/>
      <c r="BC1" s="112"/>
      <c r="BD1" s="112" t="s">
        <v>58</v>
      </c>
      <c r="BE1" s="112"/>
      <c r="BF1" s="112"/>
      <c r="BG1" s="112"/>
      <c r="BH1" s="112"/>
      <c r="BI1" s="112"/>
      <c r="BJ1" s="112"/>
      <c r="BK1" s="112"/>
      <c r="BL1" s="112"/>
      <c r="BM1" s="112"/>
      <c r="BN1" s="8"/>
      <c r="BO1" s="112" t="s">
        <v>57</v>
      </c>
      <c r="BP1" s="112"/>
      <c r="BQ1" s="112"/>
      <c r="BR1" s="112"/>
      <c r="BS1" s="112"/>
      <c r="BT1" s="112" t="s">
        <v>58</v>
      </c>
      <c r="BU1" s="112"/>
      <c r="BV1" s="112"/>
      <c r="BW1" s="112"/>
      <c r="BX1" s="112"/>
      <c r="BY1" s="112"/>
      <c r="BZ1" s="112"/>
      <c r="CA1" s="112"/>
      <c r="CB1" s="112"/>
      <c r="CC1" s="112"/>
      <c r="CD1" s="8"/>
      <c r="CE1" s="8"/>
      <c r="CF1" s="8"/>
      <c r="CG1" s="26"/>
    </row>
    <row r="2" spans="1:98" ht="15" customHeight="1" thickBot="1" x14ac:dyDescent="0.3">
      <c r="A2" s="62" t="s">
        <v>0</v>
      </c>
      <c r="B2" s="10" t="s">
        <v>1</v>
      </c>
      <c r="C2" s="58" t="s">
        <v>54</v>
      </c>
      <c r="D2" s="58" t="s">
        <v>50</v>
      </c>
      <c r="E2" s="58" t="s">
        <v>51</v>
      </c>
      <c r="F2" s="58" t="s">
        <v>52</v>
      </c>
      <c r="G2" s="58" t="s">
        <v>53</v>
      </c>
      <c r="H2" s="35" t="s">
        <v>59</v>
      </c>
      <c r="I2" s="35" t="s">
        <v>60</v>
      </c>
      <c r="J2" s="35" t="s">
        <v>61</v>
      </c>
      <c r="K2" s="35" t="s">
        <v>62</v>
      </c>
      <c r="L2" s="35" t="s">
        <v>63</v>
      </c>
      <c r="M2" s="35" t="s">
        <v>65</v>
      </c>
      <c r="N2" s="35" t="s">
        <v>66</v>
      </c>
      <c r="O2" s="35" t="s">
        <v>64</v>
      </c>
      <c r="P2" s="35" t="s">
        <v>67</v>
      </c>
      <c r="Q2" s="35" t="s">
        <v>68</v>
      </c>
      <c r="R2" s="10" t="s">
        <v>2</v>
      </c>
      <c r="S2" s="59" t="s">
        <v>54</v>
      </c>
      <c r="T2" s="59" t="s">
        <v>50</v>
      </c>
      <c r="U2" s="59" t="s">
        <v>51</v>
      </c>
      <c r="V2" s="59" t="s">
        <v>52</v>
      </c>
      <c r="W2" s="59" t="s">
        <v>53</v>
      </c>
      <c r="X2" s="35" t="s">
        <v>59</v>
      </c>
      <c r="Y2" s="35" t="s">
        <v>60</v>
      </c>
      <c r="Z2" s="35" t="s">
        <v>61</v>
      </c>
      <c r="AA2" s="35" t="s">
        <v>62</v>
      </c>
      <c r="AB2" s="35" t="s">
        <v>63</v>
      </c>
      <c r="AC2" s="35" t="s">
        <v>65</v>
      </c>
      <c r="AD2" s="35" t="s">
        <v>66</v>
      </c>
      <c r="AE2" s="35" t="s">
        <v>64</v>
      </c>
      <c r="AF2" s="35" t="s">
        <v>67</v>
      </c>
      <c r="AG2" s="35" t="s">
        <v>68</v>
      </c>
      <c r="AH2" s="10" t="s">
        <v>3</v>
      </c>
      <c r="AI2" s="59" t="s">
        <v>54</v>
      </c>
      <c r="AJ2" s="59" t="s">
        <v>50</v>
      </c>
      <c r="AK2" s="59" t="s">
        <v>51</v>
      </c>
      <c r="AL2" s="59" t="s">
        <v>52</v>
      </c>
      <c r="AM2" s="59" t="s">
        <v>53</v>
      </c>
      <c r="AN2" s="35" t="s">
        <v>59</v>
      </c>
      <c r="AO2" s="35" t="s">
        <v>60</v>
      </c>
      <c r="AP2" s="35" t="s">
        <v>61</v>
      </c>
      <c r="AQ2" s="35" t="s">
        <v>62</v>
      </c>
      <c r="AR2" s="35" t="s">
        <v>63</v>
      </c>
      <c r="AS2" s="35" t="s">
        <v>65</v>
      </c>
      <c r="AT2" s="35" t="s">
        <v>66</v>
      </c>
      <c r="AU2" s="35" t="s">
        <v>64</v>
      </c>
      <c r="AV2" s="35" t="s">
        <v>67</v>
      </c>
      <c r="AW2" s="35" t="s">
        <v>68</v>
      </c>
      <c r="AX2" s="10" t="s">
        <v>4</v>
      </c>
      <c r="AY2" s="59" t="s">
        <v>54</v>
      </c>
      <c r="AZ2" s="59" t="s">
        <v>50</v>
      </c>
      <c r="BA2" s="59" t="s">
        <v>51</v>
      </c>
      <c r="BB2" s="59" t="s">
        <v>52</v>
      </c>
      <c r="BC2" s="59" t="s">
        <v>53</v>
      </c>
      <c r="BD2" s="35" t="s">
        <v>59</v>
      </c>
      <c r="BE2" s="35" t="s">
        <v>60</v>
      </c>
      <c r="BF2" s="35" t="s">
        <v>61</v>
      </c>
      <c r="BG2" s="35" t="s">
        <v>62</v>
      </c>
      <c r="BH2" s="35" t="s">
        <v>63</v>
      </c>
      <c r="BI2" s="35" t="s">
        <v>65</v>
      </c>
      <c r="BJ2" s="35" t="s">
        <v>66</v>
      </c>
      <c r="BK2" s="35" t="s">
        <v>64</v>
      </c>
      <c r="BL2" s="35" t="s">
        <v>67</v>
      </c>
      <c r="BM2" s="35" t="s">
        <v>68</v>
      </c>
      <c r="BN2" s="10" t="s">
        <v>5</v>
      </c>
      <c r="BO2" s="59" t="s">
        <v>54</v>
      </c>
      <c r="BP2" s="59" t="s">
        <v>50</v>
      </c>
      <c r="BQ2" s="59" t="s">
        <v>51</v>
      </c>
      <c r="BR2" s="59" t="s">
        <v>52</v>
      </c>
      <c r="BS2" s="59" t="s">
        <v>53</v>
      </c>
      <c r="BT2" s="35" t="s">
        <v>59</v>
      </c>
      <c r="BU2" s="35" t="s">
        <v>60</v>
      </c>
      <c r="BV2" s="35" t="s">
        <v>61</v>
      </c>
      <c r="BW2" s="35" t="s">
        <v>62</v>
      </c>
      <c r="BX2" s="35" t="s">
        <v>63</v>
      </c>
      <c r="BY2" s="35" t="s">
        <v>65</v>
      </c>
      <c r="BZ2" s="35" t="s">
        <v>66</v>
      </c>
      <c r="CA2" s="35" t="s">
        <v>64</v>
      </c>
      <c r="CB2" s="35" t="s">
        <v>67</v>
      </c>
      <c r="CC2" s="35" t="s">
        <v>68</v>
      </c>
      <c r="CD2" s="34" t="s">
        <v>6</v>
      </c>
      <c r="CE2" s="34" t="s">
        <v>7</v>
      </c>
      <c r="CF2" s="34" t="s">
        <v>8</v>
      </c>
      <c r="CG2" s="27"/>
    </row>
    <row r="3" spans="1:98" ht="15" customHeight="1" x14ac:dyDescent="0.25">
      <c r="A3" s="95" t="s">
        <v>98</v>
      </c>
      <c r="B3" s="21">
        <v>0</v>
      </c>
      <c r="C3" s="36">
        <v>0</v>
      </c>
      <c r="D3" s="36">
        <v>0</v>
      </c>
      <c r="E3" s="36">
        <v>0</v>
      </c>
      <c r="F3" s="36">
        <v>1</v>
      </c>
      <c r="G3" s="36">
        <v>0</v>
      </c>
      <c r="H3" s="36">
        <v>0</v>
      </c>
      <c r="I3" s="51">
        <v>10</v>
      </c>
      <c r="J3" s="51">
        <v>0</v>
      </c>
      <c r="K3" s="51">
        <v>0</v>
      </c>
      <c r="L3" s="51">
        <v>0</v>
      </c>
      <c r="M3" s="51">
        <v>0</v>
      </c>
      <c r="N3" s="51">
        <v>10</v>
      </c>
      <c r="O3" s="51">
        <v>10</v>
      </c>
      <c r="P3" s="51">
        <v>10</v>
      </c>
      <c r="Q3" s="51">
        <v>0</v>
      </c>
      <c r="R3" s="20"/>
      <c r="S3" s="37"/>
      <c r="T3" s="37"/>
      <c r="U3" s="38"/>
      <c r="V3" s="38"/>
      <c r="W3" s="38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"/>
      <c r="AI3" s="37"/>
      <c r="AJ3" s="38"/>
      <c r="AK3" s="38"/>
      <c r="AL3" s="38"/>
      <c r="AM3" s="3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20"/>
      <c r="AY3" s="37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24"/>
      <c r="BO3" s="37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55"/>
      <c r="CE3" s="53"/>
      <c r="CF3" s="31"/>
      <c r="CG3" s="28"/>
      <c r="CH3" s="81" t="s">
        <v>82</v>
      </c>
      <c r="CI3" s="83" t="s">
        <v>84</v>
      </c>
      <c r="CJ3" s="82" t="s">
        <v>85</v>
      </c>
      <c r="CK3" s="82" t="s">
        <v>83</v>
      </c>
      <c r="CL3" s="65"/>
      <c r="CN3" s="104" t="s">
        <v>99</v>
      </c>
      <c r="CO3" s="102" t="s">
        <v>103</v>
      </c>
      <c r="CP3" s="100"/>
      <c r="CQ3" s="100"/>
      <c r="CR3" s="100"/>
      <c r="CS3" s="100"/>
      <c r="CT3" s="91"/>
    </row>
    <row r="4" spans="1:98" ht="15" customHeight="1" x14ac:dyDescent="0.25">
      <c r="A4" s="8" t="s">
        <v>10</v>
      </c>
      <c r="B4" s="39">
        <v>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23">
        <v>0</v>
      </c>
      <c r="J4" s="23">
        <v>0</v>
      </c>
      <c r="K4" s="23">
        <v>0</v>
      </c>
      <c r="L4" s="23">
        <v>0</v>
      </c>
      <c r="M4" s="23">
        <v>10</v>
      </c>
      <c r="N4" s="23">
        <v>10</v>
      </c>
      <c r="O4" s="23">
        <v>10</v>
      </c>
      <c r="P4" s="23">
        <v>0</v>
      </c>
      <c r="Q4" s="23">
        <v>0</v>
      </c>
      <c r="R4" s="21">
        <v>0</v>
      </c>
      <c r="S4" s="17">
        <v>0</v>
      </c>
      <c r="T4" s="17">
        <v>0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10</v>
      </c>
      <c r="AC4" s="12">
        <v>0</v>
      </c>
      <c r="AD4" s="12">
        <v>0</v>
      </c>
      <c r="AE4" s="12">
        <v>10</v>
      </c>
      <c r="AF4" s="12">
        <v>0</v>
      </c>
      <c r="AG4" s="12">
        <v>0</v>
      </c>
      <c r="AH4" s="21">
        <v>0</v>
      </c>
      <c r="AI4" s="17">
        <v>0</v>
      </c>
      <c r="AJ4" s="12">
        <v>0</v>
      </c>
      <c r="AK4" s="12">
        <v>0</v>
      </c>
      <c r="AL4" s="12">
        <v>1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10</v>
      </c>
      <c r="AS4" s="12">
        <v>0</v>
      </c>
      <c r="AT4" s="12">
        <v>0</v>
      </c>
      <c r="AU4" s="12">
        <v>10</v>
      </c>
      <c r="AV4" s="12">
        <v>10</v>
      </c>
      <c r="AW4" s="12">
        <v>10</v>
      </c>
      <c r="AX4" s="20"/>
      <c r="AY4" s="19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25">
        <v>0</v>
      </c>
      <c r="BO4" s="18">
        <v>0</v>
      </c>
      <c r="BP4" s="15">
        <v>0</v>
      </c>
      <c r="BQ4" s="15">
        <v>0</v>
      </c>
      <c r="BR4" s="15">
        <v>1</v>
      </c>
      <c r="BS4" s="15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10</v>
      </c>
      <c r="BY4" s="12">
        <v>0</v>
      </c>
      <c r="BZ4" s="12">
        <v>0</v>
      </c>
      <c r="CA4" s="12">
        <v>10</v>
      </c>
      <c r="CB4" s="12">
        <v>0</v>
      </c>
      <c r="CC4" s="12">
        <v>0</v>
      </c>
      <c r="CD4" s="56"/>
      <c r="CE4" s="14"/>
      <c r="CF4" s="32"/>
      <c r="CG4" s="28"/>
      <c r="CH4" s="66" t="s">
        <v>9</v>
      </c>
      <c r="CI4" s="67"/>
      <c r="CJ4" s="67"/>
      <c r="CK4" s="67"/>
      <c r="CL4" s="68"/>
      <c r="CN4" s="105">
        <f>(AH10)</f>
        <v>0</v>
      </c>
      <c r="CO4" s="108">
        <f>Round2!CN4</f>
        <v>0</v>
      </c>
      <c r="CP4" s="96" t="s">
        <v>96</v>
      </c>
      <c r="CQ4" s="64"/>
      <c r="CR4" s="64"/>
      <c r="CS4" s="64"/>
      <c r="CT4" s="92"/>
    </row>
    <row r="5" spans="1:98" ht="15" customHeight="1" x14ac:dyDescent="0.25">
      <c r="A5" s="8" t="s">
        <v>12</v>
      </c>
      <c r="B5" s="40">
        <v>0</v>
      </c>
      <c r="C5" s="12">
        <v>0</v>
      </c>
      <c r="D5" s="12">
        <v>-1</v>
      </c>
      <c r="E5" s="12">
        <v>0</v>
      </c>
      <c r="F5" s="12">
        <v>-1</v>
      </c>
      <c r="G5" s="12">
        <v>-2</v>
      </c>
      <c r="H5" s="12">
        <v>-20</v>
      </c>
      <c r="I5" s="23">
        <v>10</v>
      </c>
      <c r="J5" s="23">
        <v>0</v>
      </c>
      <c r="K5" s="23">
        <v>0</v>
      </c>
      <c r="L5" s="23">
        <v>0</v>
      </c>
      <c r="M5" s="23">
        <v>-20</v>
      </c>
      <c r="N5" s="23">
        <v>-20</v>
      </c>
      <c r="O5" s="61">
        <v>-10</v>
      </c>
      <c r="P5" s="23">
        <v>-10</v>
      </c>
      <c r="Q5" s="23">
        <v>0</v>
      </c>
      <c r="R5" s="20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1">
        <v>0</v>
      </c>
      <c r="AI5" s="17">
        <v>0</v>
      </c>
      <c r="AJ5" s="12">
        <v>-1</v>
      </c>
      <c r="AK5" s="12">
        <v>0</v>
      </c>
      <c r="AL5" s="12">
        <v>-1</v>
      </c>
      <c r="AM5" s="12">
        <v>-2</v>
      </c>
      <c r="AN5" s="12">
        <v>-20</v>
      </c>
      <c r="AO5" s="12">
        <v>10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-10</v>
      </c>
      <c r="AV5" s="12">
        <v>-20</v>
      </c>
      <c r="AW5" s="12">
        <v>0</v>
      </c>
      <c r="AX5" s="20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20"/>
      <c r="BO5" s="19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56"/>
      <c r="CE5" s="14"/>
      <c r="CF5" s="32"/>
      <c r="CG5" s="28"/>
      <c r="CH5" s="69" t="s">
        <v>73</v>
      </c>
      <c r="CI5" s="70">
        <f>(((B3*H3)+(B4*H4)+(B5*H5)+(B6*H6)+(B7*H7)+(B8*H8)+(B9*H9)+(B21*H21))+((R4*X4)+(R14*X14)+(R15*X15)+(R16*X16)+(R17*X17)+(R18*X18)+(R19*X19)+(R20*X20)+(R21*X21))+((AH4*AN4)+(AH5*AN5)+(AH6*AN6)+(AH7*AN7)+(AH9*AN9)+(AH10*AN10)+(AH21*AN21))+((AX11*BD11)+(AX12*BD12)+(AX13*BD13))+((BN4*BT4)+(BN7*BT7)+(BN10*BT10)+(BN14*BT14)+(BN15*BT15)+(BN19*BT19)+(BN20*BT20)+(BN21*BT21)))</f>
        <v>0</v>
      </c>
      <c r="CJ5" s="70">
        <f>CI5/10</f>
        <v>0</v>
      </c>
      <c r="CK5" s="71">
        <f>CJ5+(Round1!CK5)-(0.75)*(Round1!CJ5)</f>
        <v>50</v>
      </c>
      <c r="CL5" s="72" t="s">
        <v>71</v>
      </c>
      <c r="CN5" s="105">
        <f>(BN10)</f>
        <v>0</v>
      </c>
      <c r="CO5" s="108">
        <f>Round2!CN5</f>
        <v>0</v>
      </c>
      <c r="CP5" s="96" t="s">
        <v>91</v>
      </c>
      <c r="CQ5" s="64"/>
      <c r="CR5" s="64"/>
      <c r="CS5" s="64"/>
      <c r="CT5" s="92"/>
    </row>
    <row r="6" spans="1:98" ht="15" customHeight="1" x14ac:dyDescent="0.25">
      <c r="A6" s="8" t="s">
        <v>14</v>
      </c>
      <c r="B6" s="40">
        <v>0</v>
      </c>
      <c r="C6" s="12">
        <v>0</v>
      </c>
      <c r="D6" s="12">
        <v>-2</v>
      </c>
      <c r="E6" s="12">
        <v>0</v>
      </c>
      <c r="F6" s="12">
        <v>-1</v>
      </c>
      <c r="G6" s="12">
        <v>-1</v>
      </c>
      <c r="H6" s="12">
        <v>0</v>
      </c>
      <c r="I6" s="23">
        <v>0</v>
      </c>
      <c r="J6" s="23">
        <v>-30</v>
      </c>
      <c r="K6" s="23">
        <v>-10</v>
      </c>
      <c r="L6" s="23">
        <v>10</v>
      </c>
      <c r="M6" s="23">
        <v>10</v>
      </c>
      <c r="N6" s="23">
        <v>-10</v>
      </c>
      <c r="O6" s="23">
        <v>0</v>
      </c>
      <c r="P6" s="23">
        <v>0</v>
      </c>
      <c r="Q6" s="23">
        <v>0</v>
      </c>
      <c r="R6" s="20"/>
      <c r="S6" s="19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1">
        <v>0</v>
      </c>
      <c r="AI6" s="17">
        <v>0</v>
      </c>
      <c r="AJ6" s="12">
        <v>-1</v>
      </c>
      <c r="AK6" s="12">
        <v>0</v>
      </c>
      <c r="AL6" s="12">
        <v>-1</v>
      </c>
      <c r="AM6" s="12">
        <v>-1</v>
      </c>
      <c r="AN6" s="12">
        <v>0</v>
      </c>
      <c r="AO6" s="12">
        <v>0</v>
      </c>
      <c r="AP6" s="12">
        <v>-30</v>
      </c>
      <c r="AQ6" s="12">
        <v>-10</v>
      </c>
      <c r="AR6" s="12">
        <v>10</v>
      </c>
      <c r="AS6" s="12">
        <v>0</v>
      </c>
      <c r="AT6" s="12">
        <v>10</v>
      </c>
      <c r="AU6" s="12">
        <v>-10</v>
      </c>
      <c r="AV6" s="12">
        <v>-10</v>
      </c>
      <c r="AW6" s="12">
        <v>10</v>
      </c>
      <c r="AX6" s="20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20"/>
      <c r="BO6" s="19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56"/>
      <c r="CE6" s="14"/>
      <c r="CF6" s="32"/>
      <c r="CG6" s="28"/>
      <c r="CH6" s="69" t="s">
        <v>74</v>
      </c>
      <c r="CI6" s="70">
        <f>(((B3*I3)+(B4*I4)+(B5*I5)+(B6*I6)+(B7*I7)+(B8*I8)+(B9*I9)+(B21*I21))+((R4*Y4)+(R14*Y14)+(R15*Y15)+(R16*Y16)+(R17*Y17)+(R18*Y18)+(R19*Y19)+(R20*Y20)+(R21*Y21))+((AH4*AO4)+(AH5*AO5)+(AH6*AO6)+(AH7*AO7)+(AH9*AO9)+(AH10*AO10)+(AH21*AO21))+((AX11*BE11)+(AX12*BE12)+(AX13*BE13))+((BN4*BU4)+(BN7*BU7)+(BN10*BU10)+(BN14*BU14)+(BN15*BU15)+(BN19*BU19)+(BN20*BU20)+(BN21*BU21)))</f>
        <v>0</v>
      </c>
      <c r="CJ6" s="70">
        <f>CI6/10</f>
        <v>0</v>
      </c>
      <c r="CK6" s="71">
        <f>CJ6+(Round1!CK6)-(Round1!CJ6)</f>
        <v>50</v>
      </c>
      <c r="CL6" s="73" t="s">
        <v>72</v>
      </c>
      <c r="CN6" s="105">
        <f>(R19)</f>
        <v>0</v>
      </c>
      <c r="CO6" s="108">
        <f>Round2!CN6</f>
        <v>0</v>
      </c>
      <c r="CP6" s="96" t="s">
        <v>89</v>
      </c>
      <c r="CQ6" s="64"/>
      <c r="CR6" s="64"/>
      <c r="CS6" s="64"/>
      <c r="CT6" s="92"/>
    </row>
    <row r="7" spans="1:98" ht="15" customHeight="1" x14ac:dyDescent="0.25">
      <c r="A7" s="8" t="s">
        <v>15</v>
      </c>
      <c r="B7" s="40">
        <v>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23">
        <v>0</v>
      </c>
      <c r="J7" s="23">
        <v>0</v>
      </c>
      <c r="K7" s="23">
        <v>0</v>
      </c>
      <c r="L7" s="23">
        <v>-10</v>
      </c>
      <c r="M7" s="23">
        <v>20</v>
      </c>
      <c r="N7" s="23">
        <v>30</v>
      </c>
      <c r="O7" s="23">
        <v>20</v>
      </c>
      <c r="P7" s="23">
        <v>10</v>
      </c>
      <c r="Q7" s="23">
        <v>10</v>
      </c>
      <c r="R7" s="20"/>
      <c r="S7" s="19"/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1">
        <v>0</v>
      </c>
      <c r="AI7" s="17">
        <v>0</v>
      </c>
      <c r="AJ7" s="12">
        <v>1</v>
      </c>
      <c r="AK7" s="12">
        <v>0</v>
      </c>
      <c r="AL7" s="12">
        <v>1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-10</v>
      </c>
      <c r="AS7" s="12">
        <v>0</v>
      </c>
      <c r="AT7" s="12">
        <v>0</v>
      </c>
      <c r="AU7" s="12">
        <v>20</v>
      </c>
      <c r="AV7" s="12">
        <v>20</v>
      </c>
      <c r="AW7" s="12">
        <v>20</v>
      </c>
      <c r="AX7" s="20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25">
        <v>0</v>
      </c>
      <c r="BO7" s="18">
        <v>0</v>
      </c>
      <c r="BP7" s="15">
        <v>1</v>
      </c>
      <c r="BQ7" s="15">
        <v>1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10</v>
      </c>
      <c r="BY7" s="15">
        <v>-20</v>
      </c>
      <c r="BZ7" s="15">
        <v>-10</v>
      </c>
      <c r="CA7" s="15">
        <v>20</v>
      </c>
      <c r="CB7" s="15">
        <v>10</v>
      </c>
      <c r="CC7" s="15">
        <v>-10</v>
      </c>
      <c r="CD7" s="56"/>
      <c r="CE7" s="14"/>
      <c r="CF7" s="32"/>
      <c r="CG7" s="28"/>
      <c r="CH7" s="66" t="s">
        <v>16</v>
      </c>
      <c r="CI7" s="70"/>
      <c r="CJ7" s="70"/>
      <c r="CK7" s="71"/>
      <c r="CL7" s="74"/>
      <c r="CN7" s="105">
        <f>((AX12)-(B5+AH5+B9+AH9))</f>
        <v>0</v>
      </c>
      <c r="CO7" s="108">
        <f>Round2!CN7</f>
        <v>0</v>
      </c>
      <c r="CP7" s="96" t="s">
        <v>90</v>
      </c>
      <c r="CQ7" s="64"/>
      <c r="CR7" s="64"/>
      <c r="CS7" s="64"/>
      <c r="CT7" s="92"/>
    </row>
    <row r="8" spans="1:98" ht="15" customHeight="1" x14ac:dyDescent="0.25">
      <c r="A8" s="8" t="s">
        <v>17</v>
      </c>
      <c r="B8" s="40">
        <v>0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23">
        <v>0</v>
      </c>
      <c r="J8" s="23">
        <v>0</v>
      </c>
      <c r="K8" s="23">
        <v>0</v>
      </c>
      <c r="L8" s="23">
        <v>0</v>
      </c>
      <c r="M8" s="23">
        <v>10</v>
      </c>
      <c r="N8" s="23">
        <v>10</v>
      </c>
      <c r="O8" s="23">
        <v>0</v>
      </c>
      <c r="P8" s="23">
        <v>0</v>
      </c>
      <c r="Q8" s="23">
        <v>0</v>
      </c>
      <c r="R8" s="20"/>
      <c r="S8" s="19"/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0"/>
      <c r="AI8" s="1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20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20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56"/>
      <c r="CE8" s="14"/>
      <c r="CF8" s="32"/>
      <c r="CG8" s="28"/>
      <c r="CH8" s="75" t="s">
        <v>75</v>
      </c>
      <c r="CI8" s="70">
        <f>(((B3*J3)+(B4*J4)+(B5*J5)+(B6*J6)+(B7*J7)+(B8*J8)+(B9*J9)+(B21*J21))+((R4*Z4)+(R14*Z14)+(R15*Z15)+(R16*Z16)+(R17*Z17)+(R18*Z18)+(R19*Z19)+(R20*Z20)+(R21*Z21))+((AH4*AP4)+(AH5*AP5)+(AH6*AP6)+(AH7*AP7)+(AH9*AP9)+(AH10*AP10)+(AH21*AP21))+((AX11*BF11)+(AX12*BF12)+(AX13*BF13))+((BN4*BV4)+(BN7*BV7)+(BN10*BV10)+(BN14*BV14)+(BN15*BV15)+(BN19*BV19)+(BN20*BV20)+(BN21*BV21)))</f>
        <v>0</v>
      </c>
      <c r="CJ8" s="70">
        <f>CI8/10</f>
        <v>0</v>
      </c>
      <c r="CK8" s="71">
        <f>CJ8+Round1!CK8</f>
        <v>50</v>
      </c>
      <c r="CL8" s="74"/>
      <c r="CN8" s="105">
        <f>(R21)</f>
        <v>0</v>
      </c>
      <c r="CO8" s="108">
        <f>Round2!CN8</f>
        <v>0</v>
      </c>
      <c r="CP8" s="96" t="s">
        <v>92</v>
      </c>
      <c r="CQ8" s="64"/>
      <c r="CR8" s="64"/>
      <c r="CS8" s="64"/>
      <c r="CT8" s="92"/>
    </row>
    <row r="9" spans="1:98" ht="15" customHeight="1" x14ac:dyDescent="0.25">
      <c r="A9" s="95" t="s">
        <v>105</v>
      </c>
      <c r="B9" s="41">
        <v>0</v>
      </c>
      <c r="C9" s="15">
        <v>0</v>
      </c>
      <c r="D9" s="15">
        <v>-1</v>
      </c>
      <c r="E9" s="15">
        <v>0</v>
      </c>
      <c r="F9" s="15">
        <v>0</v>
      </c>
      <c r="G9" s="15">
        <v>-1</v>
      </c>
      <c r="H9" s="15">
        <v>-10</v>
      </c>
      <c r="I9" s="30">
        <v>0</v>
      </c>
      <c r="J9" s="30">
        <v>0</v>
      </c>
      <c r="K9" s="30">
        <v>0</v>
      </c>
      <c r="L9" s="30">
        <v>0</v>
      </c>
      <c r="M9" s="30">
        <v>10</v>
      </c>
      <c r="N9" s="30">
        <v>20</v>
      </c>
      <c r="O9" s="30">
        <v>10</v>
      </c>
      <c r="P9" s="30">
        <v>10</v>
      </c>
      <c r="Q9" s="30">
        <v>10</v>
      </c>
      <c r="R9" s="20"/>
      <c r="S9" s="19"/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1">
        <v>0</v>
      </c>
      <c r="AI9" s="17">
        <v>0</v>
      </c>
      <c r="AJ9" s="12">
        <v>-1</v>
      </c>
      <c r="AK9" s="12">
        <v>0</v>
      </c>
      <c r="AL9" s="12">
        <v>0</v>
      </c>
      <c r="AM9" s="12">
        <v>-1</v>
      </c>
      <c r="AN9" s="12">
        <v>-10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10</v>
      </c>
      <c r="AV9" s="12">
        <v>10</v>
      </c>
      <c r="AW9" s="12">
        <v>20</v>
      </c>
      <c r="AX9" s="20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24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56"/>
      <c r="CE9" s="14"/>
      <c r="CF9" s="32"/>
      <c r="CG9" s="28"/>
      <c r="CH9" s="75" t="s">
        <v>76</v>
      </c>
      <c r="CI9" s="70">
        <f>(((B3*K3)+(B4*K4)+(B5*K5)+(B6*K6)+(B7*K7)+(B8*K8)+(B9*K9)+(B21*K21))+((R4*AA4)+(R14*AA14)+(R15*AA15)+(R16*AA16)+(R17*AA17)+(R18*AA18)+(R19*AA19)+(R20*AA20)+(R21*AA21))+((AH4*AQ4)+(AH5*AQ5)+(AH6*AQ6)+(AH7*AQ7)+(AH9*AQ9)+(AH10*AQ10)+(AH21*AQ21))+((AX11*BG11)+(AX12*BG12)+(AX13*BG13))+((BN4*BW4)+(BN7*BW7)+(BN10*BW10)+(BN14*BW14)+(BN15*BW15)+(BN19*BW19)+(BN20*BW20)+(BN21*BW21)))</f>
        <v>0</v>
      </c>
      <c r="CJ9" s="70">
        <f>CI9/10</f>
        <v>0</v>
      </c>
      <c r="CK9" s="71">
        <f>CJ9+Round1!CK9</f>
        <v>50</v>
      </c>
      <c r="CL9" s="74"/>
      <c r="CN9" s="105"/>
      <c r="CO9" s="103"/>
      <c r="CP9" s="64"/>
      <c r="CQ9" s="64"/>
      <c r="CR9" s="64"/>
      <c r="CS9" s="64"/>
      <c r="CT9" s="92"/>
    </row>
    <row r="10" spans="1:98" ht="15" customHeight="1" x14ac:dyDescent="0.25">
      <c r="A10" s="8" t="s">
        <v>20</v>
      </c>
      <c r="B10" s="42"/>
      <c r="C10" s="13"/>
      <c r="D10" s="13"/>
      <c r="E10" s="13"/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0"/>
      <c r="S10" s="19"/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1">
        <v>0</v>
      </c>
      <c r="AI10" s="17">
        <v>0</v>
      </c>
      <c r="AJ10" s="12">
        <v>2</v>
      </c>
      <c r="AK10" s="12">
        <v>0</v>
      </c>
      <c r="AL10" s="12">
        <v>-1</v>
      </c>
      <c r="AM10" s="12">
        <v>1</v>
      </c>
      <c r="AN10" s="12">
        <v>0</v>
      </c>
      <c r="AO10" s="12">
        <v>0</v>
      </c>
      <c r="AP10" s="12">
        <v>20</v>
      </c>
      <c r="AQ10" s="12">
        <v>10</v>
      </c>
      <c r="AR10" s="12">
        <v>10</v>
      </c>
      <c r="AS10" s="12">
        <v>-10</v>
      </c>
      <c r="AT10" s="12">
        <v>0</v>
      </c>
      <c r="AU10" s="12">
        <v>-10</v>
      </c>
      <c r="AV10" s="12">
        <v>-10</v>
      </c>
      <c r="AW10" s="12">
        <v>-20</v>
      </c>
      <c r="AX10" s="20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25">
        <v>0</v>
      </c>
      <c r="BO10" s="18">
        <v>0</v>
      </c>
      <c r="BP10" s="15">
        <v>2</v>
      </c>
      <c r="BQ10" s="15">
        <v>0</v>
      </c>
      <c r="BR10" s="15">
        <v>-1</v>
      </c>
      <c r="BS10" s="15">
        <v>0</v>
      </c>
      <c r="BT10" s="15">
        <v>0</v>
      </c>
      <c r="BU10" s="15">
        <v>0</v>
      </c>
      <c r="BV10" s="15">
        <v>20</v>
      </c>
      <c r="BW10" s="15">
        <v>10</v>
      </c>
      <c r="BX10" s="15">
        <v>0</v>
      </c>
      <c r="BY10" s="15">
        <v>10</v>
      </c>
      <c r="BZ10" s="15">
        <v>10</v>
      </c>
      <c r="CA10" s="15">
        <v>0</v>
      </c>
      <c r="CB10" s="15">
        <v>-10</v>
      </c>
      <c r="CC10" s="15">
        <v>-10</v>
      </c>
      <c r="CD10" s="56"/>
      <c r="CE10" s="14"/>
      <c r="CF10" s="32"/>
      <c r="CG10" s="28"/>
      <c r="CH10" s="75" t="s">
        <v>77</v>
      </c>
      <c r="CI10" s="70">
        <f>(((B3*L3)+(B4*L4)+(B5*L5)+(B6*L6)+(B7*L7)+(B8*L8)+(B9*L9)+(B21*L21))+((R4*AB4)+(R14*AB14)+(R15*AB15)+(R16*AB16)+(R17*AB17)+(R18*AB18)+(R19*AB19)+(R20*AB20)+(R21*AB21))+((AH4*AR4)+(AH5*AR5)+(AH6*AR6)+(AH7*AR7)+(AH9*AR9)+(AH10*AR10)+(AH21*AR21))+((AX11*BH11)+(AX12*BH12)+(AX13*BH13))+((BN4*BX4)+(BN7*BX7)+(BN10*BX10)+(BN14*BX14)+(BN15*BX15)+(BN19*BX19)+(BN20*BX20)+(BN21*BX21)))</f>
        <v>0</v>
      </c>
      <c r="CJ10" s="70">
        <f>CI10/10</f>
        <v>0</v>
      </c>
      <c r="CK10" s="71">
        <f>CJ10+Round1!CK10</f>
        <v>50</v>
      </c>
      <c r="CL10" s="74"/>
      <c r="CN10" s="105"/>
      <c r="CO10" s="101" t="s">
        <v>102</v>
      </c>
      <c r="CP10" s="98"/>
      <c r="CQ10" s="98"/>
      <c r="CR10" s="98"/>
      <c r="CS10" s="98"/>
      <c r="CT10" s="99"/>
    </row>
    <row r="11" spans="1:98" ht="15" customHeight="1" x14ac:dyDescent="0.25">
      <c r="A11" s="8" t="s">
        <v>22</v>
      </c>
      <c r="B11" s="42"/>
      <c r="C11" s="13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0"/>
      <c r="S11" s="19"/>
      <c r="T11" s="1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  <c r="AI11" s="1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>
        <v>0</v>
      </c>
      <c r="AY11" s="17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20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56"/>
      <c r="CE11" s="14"/>
      <c r="CF11" s="32"/>
      <c r="CG11" s="28"/>
      <c r="CH11" s="76" t="s">
        <v>24</v>
      </c>
      <c r="CI11" s="70"/>
      <c r="CJ11" s="70"/>
      <c r="CK11" s="71"/>
      <c r="CL11" s="74"/>
      <c r="CN11" s="105">
        <f>(B8)</f>
        <v>0</v>
      </c>
      <c r="CO11" s="108">
        <f>Round2!CN11</f>
        <v>0</v>
      </c>
      <c r="CP11" s="96" t="s">
        <v>93</v>
      </c>
      <c r="CQ11" s="64"/>
      <c r="CR11" s="64"/>
      <c r="CS11" s="64"/>
      <c r="CT11" s="92"/>
    </row>
    <row r="12" spans="1:98" ht="15" customHeight="1" x14ac:dyDescent="0.25">
      <c r="A12" s="8" t="s">
        <v>23</v>
      </c>
      <c r="B12" s="42"/>
      <c r="C12" s="13"/>
      <c r="D12" s="13"/>
      <c r="E12" s="13"/>
      <c r="F12" s="13"/>
      <c r="G12" s="13"/>
      <c r="H12" s="13"/>
      <c r="I12" s="22"/>
      <c r="J12" s="22"/>
      <c r="K12" s="22"/>
      <c r="L12" s="22"/>
      <c r="M12" s="22"/>
      <c r="N12" s="22"/>
      <c r="O12" s="22"/>
      <c r="P12" s="22"/>
      <c r="Q12" s="22"/>
      <c r="R12" s="20"/>
      <c r="S12" s="19"/>
      <c r="T12" s="19"/>
      <c r="U12" s="13"/>
      <c r="V12" s="13"/>
      <c r="W12" s="13"/>
      <c r="X12" s="13"/>
      <c r="Y12" s="13"/>
      <c r="Z12" s="13"/>
      <c r="AA12" s="13"/>
      <c r="AB12" s="22"/>
      <c r="AC12" s="13"/>
      <c r="AD12" s="13"/>
      <c r="AE12" s="22"/>
      <c r="AF12" s="22"/>
      <c r="AG12" s="22"/>
      <c r="AH12" s="20"/>
      <c r="AI12" s="19"/>
      <c r="AJ12" s="13"/>
      <c r="AK12" s="13"/>
      <c r="AL12" s="13"/>
      <c r="AM12" s="13"/>
      <c r="AN12" s="13"/>
      <c r="AO12" s="13"/>
      <c r="AP12" s="13"/>
      <c r="AQ12" s="13"/>
      <c r="AR12" s="22"/>
      <c r="AS12" s="13"/>
      <c r="AT12" s="13"/>
      <c r="AU12" s="22"/>
      <c r="AV12" s="22"/>
      <c r="AW12" s="22"/>
      <c r="AX12" s="21">
        <v>0</v>
      </c>
      <c r="AY12" s="17">
        <v>0</v>
      </c>
      <c r="AZ12" s="12">
        <v>0</v>
      </c>
      <c r="BA12" s="12">
        <v>0</v>
      </c>
      <c r="BB12" s="12">
        <v>1.25</v>
      </c>
      <c r="BC12" s="12">
        <v>3</v>
      </c>
      <c r="BD12" s="12">
        <v>20</v>
      </c>
      <c r="BE12" s="12">
        <v>0</v>
      </c>
      <c r="BF12" s="12">
        <v>10</v>
      </c>
      <c r="BG12" s="12">
        <v>0</v>
      </c>
      <c r="BH12" s="12">
        <v>0</v>
      </c>
      <c r="BI12" s="12">
        <v>0</v>
      </c>
      <c r="BJ12" s="12">
        <v>0</v>
      </c>
      <c r="BK12" s="12">
        <v>-10</v>
      </c>
      <c r="BL12" s="12">
        <v>0</v>
      </c>
      <c r="BM12" s="12">
        <v>-10</v>
      </c>
      <c r="BN12" s="20"/>
      <c r="BO12" s="19"/>
      <c r="BP12" s="13"/>
      <c r="BQ12" s="13"/>
      <c r="BR12" s="13"/>
      <c r="BS12" s="13"/>
      <c r="BT12" s="13"/>
      <c r="BU12" s="13"/>
      <c r="BV12" s="13"/>
      <c r="BW12" s="13"/>
      <c r="BX12" s="22"/>
      <c r="BY12" s="13"/>
      <c r="BZ12" s="13"/>
      <c r="CA12" s="22"/>
      <c r="CB12" s="22"/>
      <c r="CC12" s="22"/>
      <c r="CD12" s="56"/>
      <c r="CE12" s="14"/>
      <c r="CF12" s="32"/>
      <c r="CG12" s="28"/>
      <c r="CH12" s="75" t="s">
        <v>78</v>
      </c>
      <c r="CI12" s="70">
        <f>(((B3*M3)+(B4*M4)+(B5*M5)+(B6*M6)+(B7*M7)+(B8*M8)+(B9*M9)+(B21*M21))+((R4*AC4)+(R14*AC14)+(R15*AC15)+(R16*AC16)+(R17*AC17)+(R18*AC18)+(R19*AC19)+(R20*AC20)+(R21*AC21))+((AH4*AS4)+(AH5*AS5)+(AH6*AS6)+(AH7*AS7)+(AH9*AS9)+(AH10*AS10)+(AH21*AS21))+((AX11*BI11)+(AX12*BI12)+(AX13*BI13))+((BN4*BY4)+(BN7*BY7)+(BN10*BY10)+(BN14*BY14)+(BN15*BY15)+(BN19*BY19)+(BN20*BY20)+(BN21*BY21)))</f>
        <v>0</v>
      </c>
      <c r="CJ12" s="70">
        <f>CI12/10</f>
        <v>0</v>
      </c>
      <c r="CK12" s="71">
        <f>CJ12+Round1!CK12</f>
        <v>50</v>
      </c>
      <c r="CL12" s="74"/>
      <c r="CN12" s="105">
        <f>(R15-R20)</f>
        <v>0</v>
      </c>
      <c r="CO12" s="108">
        <f>Round2!CN12</f>
        <v>0</v>
      </c>
      <c r="CP12" s="96" t="s">
        <v>94</v>
      </c>
      <c r="CQ12" s="64"/>
      <c r="CR12" s="64"/>
      <c r="CS12" s="64"/>
      <c r="CT12" s="92"/>
    </row>
    <row r="13" spans="1:98" ht="15" customHeight="1" x14ac:dyDescent="0.25">
      <c r="A13" s="8" t="s">
        <v>25</v>
      </c>
      <c r="B13" s="42"/>
      <c r="C13" s="13"/>
      <c r="D13" s="13"/>
      <c r="E13" s="13"/>
      <c r="F13" s="13"/>
      <c r="G13" s="13"/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19"/>
      <c r="T13" s="19"/>
      <c r="U13" s="13"/>
      <c r="V13" s="13"/>
      <c r="W13" s="13"/>
      <c r="X13" s="13"/>
      <c r="Y13" s="22"/>
      <c r="Z13" s="22"/>
      <c r="AA13" s="22"/>
      <c r="AB13" s="22"/>
      <c r="AC13" s="22"/>
      <c r="AD13" s="22"/>
      <c r="AE13" s="22"/>
      <c r="AF13" s="22"/>
      <c r="AG13" s="22"/>
      <c r="AH13" s="20"/>
      <c r="AI13" s="19"/>
      <c r="AJ13" s="13"/>
      <c r="AK13" s="13"/>
      <c r="AL13" s="13"/>
      <c r="AM13" s="13"/>
      <c r="AN13" s="13"/>
      <c r="AO13" s="22"/>
      <c r="AP13" s="22"/>
      <c r="AQ13" s="22"/>
      <c r="AR13" s="22"/>
      <c r="AS13" s="22"/>
      <c r="AT13" s="22"/>
      <c r="AU13" s="22"/>
      <c r="AV13" s="22"/>
      <c r="AW13" s="22"/>
      <c r="AX13" s="21">
        <v>0</v>
      </c>
      <c r="AY13" s="17">
        <v>0</v>
      </c>
      <c r="AZ13" s="12">
        <v>0</v>
      </c>
      <c r="BA13" s="12">
        <v>0</v>
      </c>
      <c r="BB13" s="12">
        <v>1</v>
      </c>
      <c r="BC13" s="12">
        <v>0</v>
      </c>
      <c r="BD13" s="12">
        <v>0</v>
      </c>
      <c r="BE13" s="12">
        <v>20</v>
      </c>
      <c r="BF13" s="12">
        <v>0</v>
      </c>
      <c r="BG13" s="12">
        <v>0</v>
      </c>
      <c r="BH13" s="12">
        <v>0</v>
      </c>
      <c r="BI13" s="12">
        <v>0</v>
      </c>
      <c r="BJ13" s="12">
        <v>10</v>
      </c>
      <c r="BK13" s="12">
        <v>0</v>
      </c>
      <c r="BL13" s="12">
        <v>0</v>
      </c>
      <c r="BM13" s="12">
        <v>10</v>
      </c>
      <c r="BN13" s="20"/>
      <c r="BO13" s="19"/>
      <c r="BP13" s="13"/>
      <c r="BQ13" s="13"/>
      <c r="BR13" s="13"/>
      <c r="BS13" s="13"/>
      <c r="BT13" s="13"/>
      <c r="BU13" s="22"/>
      <c r="BV13" s="22"/>
      <c r="BW13" s="22"/>
      <c r="BX13" s="22"/>
      <c r="BY13" s="22"/>
      <c r="BZ13" s="22"/>
      <c r="CA13" s="22"/>
      <c r="CB13" s="22"/>
      <c r="CC13" s="22"/>
      <c r="CD13" s="56"/>
      <c r="CE13" s="14"/>
      <c r="CF13" s="32"/>
      <c r="CG13" s="28"/>
      <c r="CH13" s="75" t="s">
        <v>79</v>
      </c>
      <c r="CI13" s="70">
        <f>(((B3*N3)+(B4*N4)+(B5*N5)+(B6*N6)+(B7*N7)+(B8*N8)+(B9*N9)+(B21*N21))+((R4*AD4)+(R14*AD14)+(R15*AD15)+(R16*AD16)+(R17*AD17)+(R18*AD18)+(R19*AD19)+(R20*AD20)+(R21*AD21))+((AH4*AT4)+(AH5*AT5)+(AH6*AT6)+(AH7*AT7)+(AH9*AT9)+(AH10*AT10)+(AH21*AT21))+((AX11*BJ11)+(AX12*BJ12)+(AX13*BJ13))+((BN4*BZ4)+(BN7*BZ7)+(BN10*BZ10)+(BN14*BZ14)+(BN15*BZ15)+(BN19*BZ19)+(BN20*BZ20)+(BN21*BZ21)))</f>
        <v>0</v>
      </c>
      <c r="CJ13" s="70">
        <f>CI13/10</f>
        <v>0</v>
      </c>
      <c r="CK13" s="71">
        <f>CJ13+Round1!CK13</f>
        <v>50</v>
      </c>
      <c r="CL13" s="74"/>
      <c r="CN13" s="105">
        <f>(BN15-BN20)</f>
        <v>0</v>
      </c>
      <c r="CO13" s="108">
        <f>Round2!CN13</f>
        <v>0</v>
      </c>
      <c r="CP13" s="96" t="s">
        <v>88</v>
      </c>
      <c r="CQ13" s="64"/>
      <c r="CR13" s="64"/>
      <c r="CS13" s="64"/>
      <c r="CT13" s="92"/>
    </row>
    <row r="14" spans="1:98" ht="15" customHeight="1" x14ac:dyDescent="0.25">
      <c r="A14" s="8" t="s">
        <v>27</v>
      </c>
      <c r="B14" s="42"/>
      <c r="C14" s="13"/>
      <c r="D14" s="13"/>
      <c r="E14" s="13"/>
      <c r="F14" s="13"/>
      <c r="G14" s="13"/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1">
        <v>0</v>
      </c>
      <c r="S14" s="17">
        <v>0</v>
      </c>
      <c r="T14" s="17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20</v>
      </c>
      <c r="AA14" s="12">
        <v>0</v>
      </c>
      <c r="AB14" s="12">
        <v>10</v>
      </c>
      <c r="AC14" s="12">
        <v>-10</v>
      </c>
      <c r="AD14" s="12">
        <v>10</v>
      </c>
      <c r="AE14" s="12">
        <v>-10</v>
      </c>
      <c r="AF14" s="12">
        <v>-10</v>
      </c>
      <c r="AG14" s="12">
        <v>-20</v>
      </c>
      <c r="AH14" s="20"/>
      <c r="AI14" s="1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20"/>
      <c r="AY14" s="19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5">
        <v>0</v>
      </c>
      <c r="BO14" s="18">
        <v>0</v>
      </c>
      <c r="BP14" s="15">
        <v>0</v>
      </c>
      <c r="BQ14" s="15">
        <v>0</v>
      </c>
      <c r="BR14" s="15">
        <v>0</v>
      </c>
      <c r="BS14" s="15">
        <v>0</v>
      </c>
      <c r="BT14" s="12">
        <v>0</v>
      </c>
      <c r="BU14" s="12">
        <v>0</v>
      </c>
      <c r="BV14" s="12">
        <v>20</v>
      </c>
      <c r="BW14" s="12">
        <v>0</v>
      </c>
      <c r="BX14" s="12">
        <v>10</v>
      </c>
      <c r="BY14" s="12">
        <v>-10</v>
      </c>
      <c r="BZ14" s="12">
        <v>10</v>
      </c>
      <c r="CA14" s="12">
        <v>-10</v>
      </c>
      <c r="CB14" s="12">
        <v>-10</v>
      </c>
      <c r="CC14" s="12">
        <v>-20</v>
      </c>
      <c r="CD14" s="56"/>
      <c r="CE14" s="14"/>
      <c r="CF14" s="32"/>
      <c r="CG14" s="28"/>
      <c r="CH14" s="76" t="s">
        <v>32</v>
      </c>
      <c r="CI14" s="70"/>
      <c r="CJ14" s="70"/>
      <c r="CK14" s="71"/>
      <c r="CL14" s="74"/>
      <c r="CN14" s="105">
        <f>(AX13)</f>
        <v>0</v>
      </c>
      <c r="CO14" s="108">
        <f>Round2!CN14</f>
        <v>0</v>
      </c>
      <c r="CP14" s="96" t="s">
        <v>95</v>
      </c>
      <c r="CQ14" s="64"/>
      <c r="CR14" s="64"/>
      <c r="CS14" s="64"/>
      <c r="CT14" s="92"/>
    </row>
    <row r="15" spans="1:98" ht="15" customHeight="1" x14ac:dyDescent="0.25">
      <c r="A15" s="8" t="s">
        <v>29</v>
      </c>
      <c r="B15" s="42"/>
      <c r="C15" s="13"/>
      <c r="D15" s="13"/>
      <c r="E15" s="13"/>
      <c r="F15" s="13"/>
      <c r="G15" s="13"/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1">
        <v>0</v>
      </c>
      <c r="S15" s="17">
        <v>0</v>
      </c>
      <c r="T15" s="17">
        <v>0</v>
      </c>
      <c r="U15" s="12">
        <v>2</v>
      </c>
      <c r="V15" s="12">
        <v>0</v>
      </c>
      <c r="W15" s="12">
        <v>1</v>
      </c>
      <c r="X15" s="12">
        <v>10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-10</v>
      </c>
      <c r="AG15" s="12">
        <v>-10</v>
      </c>
      <c r="AH15" s="20"/>
      <c r="AI15" s="1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0"/>
      <c r="AY15" s="19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5">
        <v>0</v>
      </c>
      <c r="BO15" s="18">
        <v>0</v>
      </c>
      <c r="BP15" s="15">
        <v>1</v>
      </c>
      <c r="BQ15" s="15">
        <v>2</v>
      </c>
      <c r="BR15" s="15">
        <v>0</v>
      </c>
      <c r="BS15" s="15">
        <v>0</v>
      </c>
      <c r="BT15" s="12">
        <v>10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-10</v>
      </c>
      <c r="CC15" s="12">
        <v>-10</v>
      </c>
      <c r="CD15" s="56"/>
      <c r="CE15" s="14" t="s">
        <v>30</v>
      </c>
      <c r="CF15" s="32"/>
      <c r="CG15" s="28"/>
      <c r="CH15" s="75" t="s">
        <v>80</v>
      </c>
      <c r="CI15" s="70">
        <f>(((B3*O3)+(B4*O4)+(B5*O5)+(B6*O6)+(B7*O7)+(B8*O8)+(B9*O9)+(B21*O21))+((R4*AE4)+(R14*AE14)+(R15*AE15)+(R16*AE16)+(R17*AE17)+(R18*AE18)+(R19*AE19)+(R20*AE20)+(R21*AE21))+((AH4*AU4)+(AH5*AU5)+(AH6*AU6)+(AH7*AU7)+(AH9*AU9)+(AH10*AU10)+(AH21*AU21))+((AX11*BK11)+(AX12*BK12)+(AX13*BK13))+((BN4*CA4)+(BN7*CA7)+(BN10*CA10)+(BN14*CA14)+(BN15*CA15)+(BN19*CA19)+(BN20*CA20)+(BN21*CA21)))</f>
        <v>0</v>
      </c>
      <c r="CJ15" s="70">
        <f>CI15/10</f>
        <v>0</v>
      </c>
      <c r="CK15" s="71">
        <f>CJ15+Round1!CK15</f>
        <v>50</v>
      </c>
      <c r="CL15" s="74"/>
      <c r="CN15" s="105">
        <f>(AH21)</f>
        <v>0</v>
      </c>
      <c r="CO15" s="108">
        <f>Round2!CN15</f>
        <v>0</v>
      </c>
      <c r="CP15" s="96" t="s">
        <v>92</v>
      </c>
      <c r="CQ15" s="64"/>
      <c r="CR15" s="64"/>
      <c r="CS15" s="64"/>
      <c r="CT15" s="92"/>
    </row>
    <row r="16" spans="1:98" ht="15" customHeight="1" x14ac:dyDescent="0.25">
      <c r="A16" s="8" t="s">
        <v>31</v>
      </c>
      <c r="B16" s="42"/>
      <c r="C16" s="13"/>
      <c r="D16" s="13"/>
      <c r="E16" s="13"/>
      <c r="F16" s="13"/>
      <c r="G16" s="13"/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1">
        <v>0</v>
      </c>
      <c r="S16" s="17">
        <v>0</v>
      </c>
      <c r="T16" s="17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10</v>
      </c>
      <c r="AA16" s="12">
        <v>20</v>
      </c>
      <c r="AB16" s="12">
        <v>10</v>
      </c>
      <c r="AC16" s="12">
        <v>0</v>
      </c>
      <c r="AD16" s="12">
        <v>0</v>
      </c>
      <c r="AE16" s="12">
        <v>0</v>
      </c>
      <c r="AF16" s="12">
        <v>-10</v>
      </c>
      <c r="AG16" s="12">
        <v>-10</v>
      </c>
      <c r="AH16" s="20"/>
      <c r="AI16" s="1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20"/>
      <c r="AY16" s="19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0"/>
      <c r="BO16" s="19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56"/>
      <c r="CE16" s="14"/>
      <c r="CF16" s="32"/>
      <c r="CG16" s="28"/>
      <c r="CH16" s="76" t="s">
        <v>70</v>
      </c>
      <c r="CI16" s="70"/>
      <c r="CJ16" s="70"/>
      <c r="CK16" s="71"/>
      <c r="CL16" s="74"/>
      <c r="CN16" s="105"/>
      <c r="CO16" s="103"/>
      <c r="CP16" s="64"/>
      <c r="CQ16" s="64"/>
      <c r="CR16" s="64"/>
      <c r="CS16" s="64"/>
      <c r="CT16" s="92"/>
    </row>
    <row r="17" spans="1:98" ht="15" customHeight="1" x14ac:dyDescent="0.25">
      <c r="A17" s="8" t="s">
        <v>33</v>
      </c>
      <c r="B17" s="42"/>
      <c r="C17" s="13"/>
      <c r="D17" s="13"/>
      <c r="E17" s="13"/>
      <c r="F17" s="13"/>
      <c r="G17" s="13"/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1">
        <v>0</v>
      </c>
      <c r="S17" s="17">
        <v>0</v>
      </c>
      <c r="T17" s="17">
        <v>1</v>
      </c>
      <c r="U17" s="12">
        <v>-1</v>
      </c>
      <c r="V17" s="12">
        <v>0</v>
      </c>
      <c r="W17" s="12">
        <v>2</v>
      </c>
      <c r="X17" s="12">
        <v>0</v>
      </c>
      <c r="Y17" s="12">
        <v>0</v>
      </c>
      <c r="Z17" s="12">
        <v>20</v>
      </c>
      <c r="AA17" s="12">
        <v>10</v>
      </c>
      <c r="AB17" s="12">
        <v>-10</v>
      </c>
      <c r="AC17" s="12">
        <v>-20</v>
      </c>
      <c r="AD17" s="12">
        <v>-10</v>
      </c>
      <c r="AE17" s="12">
        <v>-10</v>
      </c>
      <c r="AF17" s="12">
        <v>-10</v>
      </c>
      <c r="AG17" s="12">
        <v>-10</v>
      </c>
      <c r="AH17" s="20"/>
      <c r="AI17" s="1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0"/>
      <c r="AY17" s="19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0"/>
      <c r="BO17" s="19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56"/>
      <c r="CE17" s="14"/>
      <c r="CF17" s="32"/>
      <c r="CG17" s="28"/>
      <c r="CH17" s="75" t="s">
        <v>81</v>
      </c>
      <c r="CI17" s="70">
        <f>(((B3*P3)+(B4*P4)+(B5*P5)+(B6*P6)+(B7*P7)+(B8*P8)+(B9*P9)+(B21*P21))+((R4*AF4)+(R14*AF14)+(R15*AF15)+(R16*AF16)+(R17*AF17)+(R18*AF18)+(R19*AF19)+(R20*AF20)+(R21*AF21))+((AH4*AV4)+(AH5*AV5)+(AH6*AV6)+(AH7*AV7)+(AH9*AV9)+(AH10*AV10)+(AH21*AV21))+((AX11*BL11)+(AX12*BL12)+(AX13*BL13))+((BN4*CB4)+(BN7*CB7)+(BN10*CB10)+(BN14*CB14)+(BN15*CB15)+(BN19*CB19)+(BN20*CB20)+(BN21*CB21)))</f>
        <v>0</v>
      </c>
      <c r="CJ17" s="70">
        <f>CI17/10</f>
        <v>0</v>
      </c>
      <c r="CK17" s="71">
        <f>CJ17+Round1!CK17</f>
        <v>50</v>
      </c>
      <c r="CL17" s="74"/>
      <c r="CN17" s="105"/>
      <c r="CO17" s="101" t="s">
        <v>101</v>
      </c>
      <c r="CP17" s="98"/>
      <c r="CQ17" s="98"/>
      <c r="CR17" s="98"/>
      <c r="CS17" s="98"/>
      <c r="CT17" s="92"/>
    </row>
    <row r="18" spans="1:98" ht="15" customHeight="1" thickBot="1" x14ac:dyDescent="0.3">
      <c r="A18" s="8" t="s">
        <v>35</v>
      </c>
      <c r="B18" s="42"/>
      <c r="C18" s="13"/>
      <c r="D18" s="13"/>
      <c r="E18" s="13"/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1">
        <v>0</v>
      </c>
      <c r="S18" s="17">
        <v>0</v>
      </c>
      <c r="T18" s="17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20</v>
      </c>
      <c r="AB18" s="12">
        <v>20</v>
      </c>
      <c r="AC18" s="12">
        <v>-20</v>
      </c>
      <c r="AD18" s="12">
        <v>-10</v>
      </c>
      <c r="AE18" s="12">
        <v>0</v>
      </c>
      <c r="AF18" s="12">
        <v>-10</v>
      </c>
      <c r="AG18" s="12">
        <v>-10</v>
      </c>
      <c r="AH18" s="20"/>
      <c r="AI18" s="19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0"/>
      <c r="AY18" s="1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0"/>
      <c r="BO18" s="19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56"/>
      <c r="CE18" s="14"/>
      <c r="CF18" s="32"/>
      <c r="CG18" s="28"/>
      <c r="CH18" s="77" t="s">
        <v>79</v>
      </c>
      <c r="CI18" s="78">
        <f>(((B3*Q3)+(B4*Q4)+(B5*Q5)+(B6*Q6)+(B7*Q7)+(B8*Q8)+(B9*Q9)+(B21*Q21))+((R4*AG4)+(R14*AG14)+(R15*AG15)+(R16*AG16)+(R17*AG17)+(R18*AG18)+(R19*AG19)+(R20*AG20)+(R21*AG21))+((AH4*AW4)+(AH5*AW5)+(AH6*AW6)+(AH7*AW7)+(AH9*AW9)+(AH10*AW10)+(AH21*AW21))+((AX11*BM11)+(AX12*BM12)+(AX13*BM13))+((BN4*CC4)+(BN7*CC7)+(BN10*CC10)+(BN14*CC14)+(BN15*CC15)+(BN19*CC19)+(BN20*CC20)+(BN21*CC21)))</f>
        <v>0</v>
      </c>
      <c r="CJ18" s="78">
        <f>CI18/10</f>
        <v>0</v>
      </c>
      <c r="CK18" s="79">
        <f>CJ18+Round1!CK18</f>
        <v>50</v>
      </c>
      <c r="CL18" s="80"/>
      <c r="CN18" s="105">
        <f>((B4+B7)-(B5))</f>
        <v>0</v>
      </c>
      <c r="CO18" s="108">
        <f>Round2!CN18</f>
        <v>0</v>
      </c>
      <c r="CP18" s="96" t="s">
        <v>93</v>
      </c>
      <c r="CQ18" s="64"/>
      <c r="CR18" s="64"/>
      <c r="CS18" s="64"/>
      <c r="CT18" s="92"/>
    </row>
    <row r="19" spans="1:98" ht="15" customHeight="1" x14ac:dyDescent="0.25">
      <c r="A19" s="95" t="s">
        <v>97</v>
      </c>
      <c r="B19" s="42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1">
        <v>0</v>
      </c>
      <c r="S19" s="17">
        <v>0</v>
      </c>
      <c r="T19" s="17">
        <v>2</v>
      </c>
      <c r="U19" s="12">
        <v>0</v>
      </c>
      <c r="V19" s="12">
        <v>-1</v>
      </c>
      <c r="W19" s="12">
        <v>0</v>
      </c>
      <c r="X19" s="12">
        <v>-10</v>
      </c>
      <c r="Y19" s="12">
        <v>-10</v>
      </c>
      <c r="Z19" s="12">
        <v>0</v>
      </c>
      <c r="AA19" s="12">
        <v>0</v>
      </c>
      <c r="AB19" s="12">
        <v>-10</v>
      </c>
      <c r="AC19" s="12">
        <v>0</v>
      </c>
      <c r="AD19" s="12">
        <v>0</v>
      </c>
      <c r="AE19" s="12">
        <v>-20</v>
      </c>
      <c r="AF19" s="12">
        <v>-10</v>
      </c>
      <c r="AG19" s="12">
        <v>0</v>
      </c>
      <c r="AH19" s="20"/>
      <c r="AI19" s="19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0"/>
      <c r="AY19" s="19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5">
        <v>0</v>
      </c>
      <c r="BO19" s="18">
        <v>0</v>
      </c>
      <c r="BP19" s="15">
        <v>0</v>
      </c>
      <c r="BQ19" s="15">
        <v>0</v>
      </c>
      <c r="BR19" s="15">
        <v>-1</v>
      </c>
      <c r="BS19" s="15">
        <v>2</v>
      </c>
      <c r="BT19" s="12">
        <v>-10</v>
      </c>
      <c r="BU19" s="12">
        <v>-10</v>
      </c>
      <c r="BV19" s="12">
        <v>0</v>
      </c>
      <c r="BW19" s="12">
        <v>0</v>
      </c>
      <c r="BX19" s="12">
        <v>-10</v>
      </c>
      <c r="BY19" s="12">
        <v>0</v>
      </c>
      <c r="BZ19" s="12">
        <v>0</v>
      </c>
      <c r="CA19" s="12">
        <v>-20</v>
      </c>
      <c r="CB19" s="12">
        <v>-10</v>
      </c>
      <c r="CC19" s="12">
        <v>0</v>
      </c>
      <c r="CD19" s="56"/>
      <c r="CE19" s="14"/>
      <c r="CF19" s="32"/>
      <c r="CG19" s="28"/>
      <c r="CN19" s="105">
        <f>(R4-R19)</f>
        <v>0</v>
      </c>
      <c r="CO19" s="108">
        <f>Round2!CN19</f>
        <v>0</v>
      </c>
      <c r="CP19" s="96" t="s">
        <v>94</v>
      </c>
      <c r="CQ19" s="64"/>
      <c r="CR19" s="64"/>
      <c r="CS19" s="64"/>
      <c r="CT19" s="92"/>
    </row>
    <row r="20" spans="1:98" ht="15" customHeight="1" x14ac:dyDescent="0.25">
      <c r="A20" s="8" t="s">
        <v>100</v>
      </c>
      <c r="B20" s="42"/>
      <c r="C20" s="13"/>
      <c r="D20" s="13"/>
      <c r="E20" s="13"/>
      <c r="F20" s="13"/>
      <c r="G20" s="13"/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1">
        <v>0</v>
      </c>
      <c r="S20" s="17">
        <v>0</v>
      </c>
      <c r="T20" s="17">
        <v>0</v>
      </c>
      <c r="U20" s="12">
        <v>-3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12">
        <v>0</v>
      </c>
      <c r="AB20" s="12">
        <v>-20</v>
      </c>
      <c r="AC20" s="12">
        <v>0</v>
      </c>
      <c r="AD20" s="12">
        <v>0</v>
      </c>
      <c r="AE20" s="12">
        <v>-10</v>
      </c>
      <c r="AF20" s="12">
        <v>0</v>
      </c>
      <c r="AG20" s="12">
        <v>-10</v>
      </c>
      <c r="AH20" s="20"/>
      <c r="AI20" s="19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0"/>
      <c r="AY20" s="19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5">
        <v>0</v>
      </c>
      <c r="BO20" s="18">
        <v>0</v>
      </c>
      <c r="BP20" s="15">
        <v>0</v>
      </c>
      <c r="BQ20" s="15">
        <v>-3</v>
      </c>
      <c r="BR20" s="15">
        <v>0</v>
      </c>
      <c r="BS20" s="15">
        <v>0</v>
      </c>
      <c r="BT20" s="12">
        <v>0</v>
      </c>
      <c r="BU20" s="12">
        <v>0</v>
      </c>
      <c r="BV20" s="12">
        <v>20</v>
      </c>
      <c r="BW20" s="12">
        <v>0</v>
      </c>
      <c r="BX20" s="12">
        <v>-20</v>
      </c>
      <c r="BY20" s="12">
        <v>0</v>
      </c>
      <c r="BZ20" s="12">
        <v>0</v>
      </c>
      <c r="CA20" s="12">
        <v>-10</v>
      </c>
      <c r="CB20" s="12">
        <v>0</v>
      </c>
      <c r="CC20" s="12">
        <v>-10</v>
      </c>
      <c r="CD20" s="56"/>
      <c r="CE20" s="14"/>
      <c r="CF20" s="32"/>
      <c r="CG20" s="28"/>
      <c r="CN20" s="105">
        <f>((AH4+AH7)-(AH5+AH9))</f>
        <v>0</v>
      </c>
      <c r="CO20" s="108">
        <f>Round2!CN20</f>
        <v>0</v>
      </c>
      <c r="CP20" s="96" t="s">
        <v>96</v>
      </c>
      <c r="CQ20" s="64"/>
      <c r="CR20" s="64"/>
      <c r="CS20" s="64"/>
      <c r="CT20" s="92"/>
    </row>
    <row r="21" spans="1:98" ht="15" customHeight="1" x14ac:dyDescent="0.25">
      <c r="A21" s="8" t="s">
        <v>38</v>
      </c>
      <c r="B21" s="43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1">
        <v>0</v>
      </c>
      <c r="S21" s="45">
        <v>0</v>
      </c>
      <c r="T21" s="45">
        <v>1</v>
      </c>
      <c r="U21" s="46">
        <v>0</v>
      </c>
      <c r="V21" s="46">
        <v>0</v>
      </c>
      <c r="W21" s="46">
        <v>0</v>
      </c>
      <c r="X21" s="44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21">
        <v>0</v>
      </c>
      <c r="AI21" s="45">
        <v>0</v>
      </c>
      <c r="AJ21" s="46">
        <v>0</v>
      </c>
      <c r="AK21" s="46">
        <v>1</v>
      </c>
      <c r="AL21" s="46">
        <v>0</v>
      </c>
      <c r="AM21" s="46">
        <v>0</v>
      </c>
      <c r="AN21" s="44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-10</v>
      </c>
      <c r="AW21" s="52">
        <v>-10</v>
      </c>
      <c r="AX21" s="24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25">
        <v>0</v>
      </c>
      <c r="BO21" s="49">
        <v>0</v>
      </c>
      <c r="BP21" s="50">
        <v>0</v>
      </c>
      <c r="BQ21" s="50">
        <v>0</v>
      </c>
      <c r="BR21" s="50">
        <v>0</v>
      </c>
      <c r="BS21" s="50">
        <v>1</v>
      </c>
      <c r="BT21" s="44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7"/>
      <c r="CE21" s="54"/>
      <c r="CF21" s="33"/>
      <c r="CG21" s="28"/>
      <c r="CN21" s="105">
        <f>((BN4+BN7)-(BN19))</f>
        <v>0</v>
      </c>
      <c r="CO21" s="108">
        <f>Round2!CN21</f>
        <v>0</v>
      </c>
      <c r="CP21" s="96" t="s">
        <v>88</v>
      </c>
      <c r="CQ21" s="64"/>
      <c r="CR21" s="64"/>
      <c r="CS21" s="64"/>
      <c r="CT21" s="92"/>
    </row>
    <row r="22" spans="1:98" ht="15" customHeight="1" x14ac:dyDescent="0.2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"/>
      <c r="AI22" s="11"/>
      <c r="AJ22" s="11"/>
      <c r="AK22" s="11"/>
      <c r="AL22" s="11"/>
      <c r="AM22" s="1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1"/>
      <c r="BO22" s="11"/>
      <c r="BP22" s="11"/>
      <c r="BQ22" s="11"/>
      <c r="BR22" s="11"/>
      <c r="BS22" s="11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1"/>
      <c r="CE22" s="11"/>
      <c r="CF22" s="11"/>
      <c r="CG22" s="26"/>
      <c r="CN22" s="105">
        <f>(AX12)-((B5)+(AH5))</f>
        <v>0</v>
      </c>
      <c r="CO22" s="108">
        <f>Round2!CN22</f>
        <v>0</v>
      </c>
      <c r="CP22" s="96" t="s">
        <v>90</v>
      </c>
      <c r="CQ22" s="64"/>
      <c r="CR22" s="64"/>
      <c r="CS22" s="64"/>
      <c r="CT22" s="92"/>
    </row>
    <row r="23" spans="1:98" ht="15" customHeight="1" x14ac:dyDescent="0.25">
      <c r="A23" s="85" t="s">
        <v>86</v>
      </c>
      <c r="B23" s="87">
        <f>Round1!B25</f>
        <v>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>
        <f>Round1!R25</f>
        <v>0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>
        <f>Round1!AH25</f>
        <v>0</v>
      </c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>
        <f>Round1!AX25</f>
        <v>0</v>
      </c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>
        <f>Round1!BN25</f>
        <v>0</v>
      </c>
      <c r="BO23" s="11"/>
      <c r="BP23" s="11"/>
      <c r="BQ23" s="11"/>
      <c r="BR23" s="11"/>
      <c r="BS23" s="11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1"/>
      <c r="CE23" s="11"/>
      <c r="CF23" s="11"/>
      <c r="CG23" s="29"/>
      <c r="CN23" s="105">
        <f>(AX13+B3)</f>
        <v>0</v>
      </c>
      <c r="CO23" s="108">
        <f>Round2!CN23</f>
        <v>0</v>
      </c>
      <c r="CP23" s="96" t="s">
        <v>95</v>
      </c>
      <c r="CQ23" s="64"/>
      <c r="CR23" s="64"/>
      <c r="CS23" s="64"/>
      <c r="CT23" s="92"/>
    </row>
    <row r="24" spans="1:98" ht="15" customHeight="1" x14ac:dyDescent="0.25">
      <c r="A24" s="85" t="s">
        <v>87</v>
      </c>
      <c r="B24" s="87">
        <f>SUM(B3:B21)</f>
        <v>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>
        <f>SUM(R3:R21)</f>
        <v>0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>
        <f>SUM(AH3:AH21)</f>
        <v>0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>
        <f>SUM(AX3:AX21)</f>
        <v>0</v>
      </c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>
        <f>SUM(BN3:BN21)</f>
        <v>0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29"/>
      <c r="CN24" s="105"/>
      <c r="CO24" s="103"/>
      <c r="CP24" s="64"/>
      <c r="CQ24" s="64"/>
      <c r="CR24" s="64"/>
      <c r="CS24" s="64"/>
      <c r="CT24" s="92"/>
    </row>
    <row r="25" spans="1:98" ht="15" customHeight="1" x14ac:dyDescent="0.25">
      <c r="A25" s="111" t="s">
        <v>106</v>
      </c>
      <c r="B25" s="111">
        <v>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>
        <f>((R4*T4)+(R14*T14)+(R15*T15)+(R16*T16)+(R17*T17)+(R18*T18)+(R19*T19)+(R20*T20)+(R21*T21))+((AH5*AJ4)+(AH5*AJ5)+(AH6*AJ6)+(AH7*AJ7)+(AH9*AJ9)+(AH10*AJ10)+(AH21*AJ21))+((AX11*AZ11)+(AX12*AZ12)+(AX13*AZ13))+((BN4*BP4)+(BN7*BP7)+(BN10*BP10)+(BN14*BP14)+(BN15*BP15)+(BN19*BP19)+(BN20*BP20)+(BN21*BP21))+((B3*D3)+(B4*D4)+(B5*D5)+(B6*D6)+(B7*D7)+(B8*D8)+(B9*D9)+(B21*D21))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f>((AH4*AK4)+(AH5*AK5)+(AH6*AK6)+(AH7*AK7)+(AH9*AK9)+(AH10*AK10)+(AH21*AK21))+((AX11*BA11)+(AX12*BA12)+(AX13*BA13))+((B3*E3)+(B4*E4)+(B5*E5)+(B6*E6)+(B7*E7)+(B8*E8)+(B9*E9)+(B21*E21))+((R4*U4)+(R14*U14)+(R15*U15)+(R16*U16)+(R17*U17)+(R18*U18)+(R19*U19)+(R20*U20)+(R21*U21))+((BN4*BQ4)+(BN7*BQ7)+(BN10*BQ10)+(BN14*BQ14)+(BN15*BQ15)+(BN19*BQ19)+(BN20*BQ20)+(BN21*BQ21))</f>
        <v>0</v>
      </c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>
        <f>((BB11)+(AX12*BB12)+(AX13*BB13))+((BN4*BR4)+(BN7*BR7)+(BN10*BR10)+(BN14*BR14)+(BN15*BR15)+(BN19*BR19)+(BN20*BR20)+(BN21*BR21))+((R4*V4)+(R14*V14)+(R15*V15)+(R16*V16)+(R17*V17)+(R18*V18)+(R19*V19)+(R20*V20)+(R21*V21))+((B3*F3)+(B4*F4)+(B5*F5)+(B6*F6)+(B7*F7)+(B8*F8)+(B9*F9)+(B21*F21))+((AH4*AL4)+(AH5*AL5)+(AH6*AL6)+(AH7*AL7)+(AH9*AL9)+(AH10*AL10)+(AH21*AL21))</f>
        <v>0</v>
      </c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>
        <f>((BN4*BS4)+(BN7*BS7)+(BN10*BS10)+(BN14*BS14)+(BN15*BS15)+(BN19*BS19)+(BN20*BS20)+(BN21*BS21))+((AX11*BC11)+(AX12*BC12)+(AX13*BC13))+((AH4*AM4)+(AH5*AM5)+(AH6*AM6)+(AH7*AM7)+(AH9*AM9)+(AH10*AM10)+(AH21*AM21))+((R4*W4)+(R14*W14)+(R15*W15)+(R16*W16)+(R17*W17)+(R18*W18)+(R19*W19)+(R20*W20)+(R21*W21))+((B3*G3)+(B4*G4)+(B5*G5)+(B6*G6)+(B7*G7)+(B8*G8)+(B9*G9)+(B21*G21))</f>
        <v>0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29"/>
      <c r="CN25" s="105"/>
      <c r="CO25" s="101" t="s">
        <v>104</v>
      </c>
      <c r="CP25" s="98"/>
      <c r="CQ25" s="98"/>
      <c r="CR25" s="98"/>
      <c r="CS25" s="98"/>
      <c r="CT25" s="92"/>
    </row>
    <row r="26" spans="1:98" ht="15" customHeight="1" x14ac:dyDescent="0.25">
      <c r="A26" s="86" t="s">
        <v>69</v>
      </c>
      <c r="B26" s="110">
        <f>B25</f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>IF(R25&lt;2,2, IF(R25&gt;15, 15, IF(AND(2&lt;R25,R25&lt;16),R25)))</f>
        <v>2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>
        <f>IF(AH25&lt;2,2, IF(AH25&gt;15, 15, IF(AND(2&lt;AH25,AH25&lt;16),AH25)))</f>
        <v>2</v>
      </c>
      <c r="AI26" s="110">
        <f t="shared" ref="AI26:BM26" si="0">IF(AI25&lt;2,2, IF(AI25&gt;15, 15, IF(2&lt;AI25&lt;16,AI25)))</f>
        <v>2</v>
      </c>
      <c r="AJ26" s="110">
        <f t="shared" si="0"/>
        <v>2</v>
      </c>
      <c r="AK26" s="110">
        <f t="shared" si="0"/>
        <v>2</v>
      </c>
      <c r="AL26" s="110">
        <f t="shared" si="0"/>
        <v>2</v>
      </c>
      <c r="AM26" s="110">
        <f t="shared" si="0"/>
        <v>2</v>
      </c>
      <c r="AN26" s="110">
        <f t="shared" si="0"/>
        <v>2</v>
      </c>
      <c r="AO26" s="110">
        <f t="shared" si="0"/>
        <v>2</v>
      </c>
      <c r="AP26" s="110">
        <f t="shared" si="0"/>
        <v>2</v>
      </c>
      <c r="AQ26" s="110">
        <f t="shared" si="0"/>
        <v>2</v>
      </c>
      <c r="AR26" s="110">
        <f t="shared" si="0"/>
        <v>2</v>
      </c>
      <c r="AS26" s="110">
        <f t="shared" si="0"/>
        <v>2</v>
      </c>
      <c r="AT26" s="110">
        <f t="shared" si="0"/>
        <v>2</v>
      </c>
      <c r="AU26" s="110">
        <f t="shared" si="0"/>
        <v>2</v>
      </c>
      <c r="AV26" s="110">
        <f t="shared" si="0"/>
        <v>2</v>
      </c>
      <c r="AW26" s="110">
        <f t="shared" si="0"/>
        <v>2</v>
      </c>
      <c r="AX26" s="110">
        <f>IF(AX25&lt;2,2, IF(AX25&gt;15, 15, IF(AND(2&lt;AX25,AX25&lt;16),AX25)))</f>
        <v>2</v>
      </c>
      <c r="AY26" s="110">
        <f t="shared" si="0"/>
        <v>2</v>
      </c>
      <c r="AZ26" s="110">
        <f t="shared" si="0"/>
        <v>2</v>
      </c>
      <c r="BA26" s="110">
        <f t="shared" si="0"/>
        <v>2</v>
      </c>
      <c r="BB26" s="110">
        <f t="shared" si="0"/>
        <v>2</v>
      </c>
      <c r="BC26" s="110">
        <f t="shared" si="0"/>
        <v>2</v>
      </c>
      <c r="BD26" s="110">
        <f t="shared" si="0"/>
        <v>2</v>
      </c>
      <c r="BE26" s="110">
        <f t="shared" si="0"/>
        <v>2</v>
      </c>
      <c r="BF26" s="110">
        <f t="shared" si="0"/>
        <v>2</v>
      </c>
      <c r="BG26" s="110">
        <f t="shared" si="0"/>
        <v>2</v>
      </c>
      <c r="BH26" s="110">
        <f t="shared" si="0"/>
        <v>2</v>
      </c>
      <c r="BI26" s="110">
        <f t="shared" si="0"/>
        <v>2</v>
      </c>
      <c r="BJ26" s="110">
        <f t="shared" si="0"/>
        <v>2</v>
      </c>
      <c r="BK26" s="110">
        <f t="shared" si="0"/>
        <v>2</v>
      </c>
      <c r="BL26" s="110">
        <f t="shared" si="0"/>
        <v>2</v>
      </c>
      <c r="BM26" s="110">
        <f t="shared" si="0"/>
        <v>2</v>
      </c>
      <c r="BN26" s="110">
        <f>IF(BN25&lt;2,2, IF(BN25&gt;15, 15, IF(AND(2&lt;BN25,BN25&lt;16),BN25)))</f>
        <v>2</v>
      </c>
      <c r="CN26" s="105">
        <f>(BN19)</f>
        <v>0</v>
      </c>
      <c r="CO26" s="108">
        <f>Round2!CN26</f>
        <v>0</v>
      </c>
      <c r="CP26" s="96" t="s">
        <v>89</v>
      </c>
      <c r="CQ26" s="64"/>
      <c r="CR26" s="64"/>
      <c r="CS26" s="64"/>
      <c r="CT26" s="92"/>
    </row>
    <row r="27" spans="1:98" ht="15" customHeight="1" x14ac:dyDescent="0.25">
      <c r="CN27" s="105">
        <f>((AX12)-((B9+AH9+B5+AH5)))</f>
        <v>0</v>
      </c>
      <c r="CO27" s="108">
        <f>Round2!CN27</f>
        <v>0</v>
      </c>
      <c r="CP27" s="96" t="s">
        <v>90</v>
      </c>
      <c r="CQ27" s="64"/>
      <c r="CR27" s="64"/>
      <c r="CS27" s="64"/>
      <c r="CT27" s="92"/>
    </row>
    <row r="28" spans="1:98" ht="15" customHeight="1" thickBot="1" x14ac:dyDescent="0.3">
      <c r="B28" s="107" t="s">
        <v>107</v>
      </c>
      <c r="CN28" s="106">
        <f>(BN21)</f>
        <v>0</v>
      </c>
      <c r="CO28" s="109">
        <f>Round2!CN28</f>
        <v>0</v>
      </c>
      <c r="CP28" s="97" t="s">
        <v>92</v>
      </c>
      <c r="CQ28" s="93"/>
      <c r="CR28" s="93"/>
      <c r="CS28" s="93"/>
      <c r="CT28" s="94"/>
    </row>
    <row r="29" spans="1:98" ht="15" customHeight="1" x14ac:dyDescent="0.25">
      <c r="B29" s="107" t="s">
        <v>108</v>
      </c>
    </row>
    <row r="40" spans="1:26" ht="15" customHeight="1" x14ac:dyDescent="0.25">
      <c r="A40" s="8"/>
      <c r="B40" s="63"/>
      <c r="C40" s="63"/>
      <c r="D40" s="63"/>
      <c r="E40" s="6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8"/>
      <c r="B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8"/>
      <c r="B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8"/>
      <c r="B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8"/>
      <c r="B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8"/>
      <c r="B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8"/>
      <c r="B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8"/>
      <c r="B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8"/>
      <c r="B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8"/>
      <c r="B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8"/>
      <c r="B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8"/>
      <c r="B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8"/>
      <c r="B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8"/>
      <c r="B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8"/>
      <c r="B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8"/>
      <c r="B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AY1:BC1"/>
    <mergeCell ref="BD1:BM1"/>
    <mergeCell ref="BO1:BS1"/>
    <mergeCell ref="BT1:CC1"/>
    <mergeCell ref="D1:G1"/>
    <mergeCell ref="H1:Q1"/>
    <mergeCell ref="S1:W1"/>
    <mergeCell ref="X1:AG1"/>
    <mergeCell ref="AI1:AM1"/>
    <mergeCell ref="AN1:AW1"/>
  </mergeCells>
  <conditionalFormatting sqref="CJ5">
    <cfRule type="expression" dxfId="143" priority="42">
      <formula>$CI$5&gt;0</formula>
    </cfRule>
    <cfRule type="expression" dxfId="142" priority="52">
      <formula>$CI$5&lt;0</formula>
    </cfRule>
  </conditionalFormatting>
  <conditionalFormatting sqref="CJ6">
    <cfRule type="expression" dxfId="141" priority="41">
      <formula>$CI$6&gt;0</formula>
    </cfRule>
    <cfRule type="expression" dxfId="140" priority="51">
      <formula>$CI$6&lt;0</formula>
    </cfRule>
  </conditionalFormatting>
  <conditionalFormatting sqref="CJ8">
    <cfRule type="expression" dxfId="139" priority="40">
      <formula>$CI$8&gt;0</formula>
    </cfRule>
    <cfRule type="expression" dxfId="138" priority="50">
      <formula>$CI$8&lt;0</formula>
    </cfRule>
  </conditionalFormatting>
  <conditionalFormatting sqref="CJ9">
    <cfRule type="expression" dxfId="137" priority="39">
      <formula>$CI$9&gt;0</formula>
    </cfRule>
    <cfRule type="expression" dxfId="136" priority="49">
      <formula>$CI$9&lt;0</formula>
    </cfRule>
  </conditionalFormatting>
  <conditionalFormatting sqref="CJ10">
    <cfRule type="expression" dxfId="135" priority="38">
      <formula>$CI$10&gt;0</formula>
    </cfRule>
    <cfRule type="expression" dxfId="134" priority="48">
      <formula>$CI$10&lt;0</formula>
    </cfRule>
  </conditionalFormatting>
  <conditionalFormatting sqref="CJ12">
    <cfRule type="expression" dxfId="133" priority="37">
      <formula>$CI$12&gt;0</formula>
    </cfRule>
    <cfRule type="expression" dxfId="132" priority="47">
      <formula>$CI$12&lt;0</formula>
    </cfRule>
  </conditionalFormatting>
  <conditionalFormatting sqref="CJ13">
    <cfRule type="expression" dxfId="131" priority="36">
      <formula>$CI$13&gt;0</formula>
    </cfRule>
    <cfRule type="expression" dxfId="130" priority="46">
      <formula>$CI$13&lt;0</formula>
    </cfRule>
  </conditionalFormatting>
  <conditionalFormatting sqref="CJ15">
    <cfRule type="expression" dxfId="129" priority="35">
      <formula>$CI$15&gt;0</formula>
    </cfRule>
    <cfRule type="expression" dxfId="128" priority="45">
      <formula>$CI$15&lt;0</formula>
    </cfRule>
  </conditionalFormatting>
  <conditionalFormatting sqref="CJ17">
    <cfRule type="expression" dxfId="127" priority="34">
      <formula>$CI$17&gt;0</formula>
    </cfRule>
    <cfRule type="expression" dxfId="126" priority="44">
      <formula>$CI$17&lt;0</formula>
    </cfRule>
  </conditionalFormatting>
  <conditionalFormatting sqref="CJ18">
    <cfRule type="expression" dxfId="125" priority="33">
      <formula>$CI$18&gt;0</formula>
    </cfRule>
    <cfRule type="expression" dxfId="124" priority="43">
      <formula>$CI$18&lt;0</formula>
    </cfRule>
  </conditionalFormatting>
  <conditionalFormatting sqref="CO18 CO27:CO28">
    <cfRule type="cellIs" dxfId="123" priority="15" operator="lessThan">
      <formula>0</formula>
    </cfRule>
    <cfRule type="cellIs" dxfId="122" priority="16" operator="greaterThan">
      <formula>0</formula>
    </cfRule>
  </conditionalFormatting>
  <conditionalFormatting sqref="CO19:CO22">
    <cfRule type="cellIs" dxfId="121" priority="13" operator="lessThan">
      <formula>0</formula>
    </cfRule>
    <cfRule type="cellIs" dxfId="120" priority="14" operator="greaterThan">
      <formula>0</formula>
    </cfRule>
  </conditionalFormatting>
  <conditionalFormatting sqref="CO4">
    <cfRule type="cellIs" dxfId="119" priority="11" operator="lessThan">
      <formula>0</formula>
    </cfRule>
    <cfRule type="cellIs" dxfId="118" priority="12" operator="greaterThan">
      <formula>0</formula>
    </cfRule>
  </conditionalFormatting>
  <conditionalFormatting sqref="CO5:CO8">
    <cfRule type="cellIs" dxfId="117" priority="9" operator="lessThan">
      <formula>0</formula>
    </cfRule>
    <cfRule type="cellIs" dxfId="116" priority="10" operator="greaterThan">
      <formula>0</formula>
    </cfRule>
  </conditionalFormatting>
  <conditionalFormatting sqref="CO11">
    <cfRule type="cellIs" dxfId="115" priority="7" operator="lessThan">
      <formula>0</formula>
    </cfRule>
    <cfRule type="cellIs" dxfId="114" priority="8" operator="greaterThan">
      <formula>0</formula>
    </cfRule>
  </conditionalFormatting>
  <conditionalFormatting sqref="CO12:CO15">
    <cfRule type="cellIs" dxfId="113" priority="5" operator="lessThan">
      <formula>0</formula>
    </cfRule>
    <cfRule type="cellIs" dxfId="112" priority="6" operator="greaterThan">
      <formula>0</formula>
    </cfRule>
  </conditionalFormatting>
  <conditionalFormatting sqref="CO26">
    <cfRule type="cellIs" dxfId="111" priority="3" operator="lessThan">
      <formula>0</formula>
    </cfRule>
    <cfRule type="cellIs" dxfId="110" priority="4" operator="greaterThan">
      <formula>0</formula>
    </cfRule>
  </conditionalFormatting>
  <conditionalFormatting sqref="CO23">
    <cfRule type="cellIs" dxfId="109" priority="1" operator="lessThan">
      <formula>0</formula>
    </cfRule>
    <cfRule type="cellIs" dxfId="108" priority="2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N27 AX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D13" sqref="CD13"/>
    </sheetView>
  </sheetViews>
  <sheetFormatPr defaultColWidth="5.7109375" defaultRowHeight="15" customHeight="1" outlineLevelCol="2" x14ac:dyDescent="0.25"/>
  <cols>
    <col min="1" max="1" width="21.42578125" bestFit="1" customWidth="1"/>
    <col min="2" max="2" width="13.42578125" bestFit="1" customWidth="1"/>
    <col min="3" max="7" width="4.28515625" hidden="1" customWidth="1" outlineLevel="2"/>
    <col min="8" max="17" width="6.7109375" hidden="1" customWidth="1" outlineLevel="1"/>
    <col min="18" max="18" width="9.42578125" bestFit="1" customWidth="1" collapsed="1"/>
    <col min="19" max="23" width="4.28515625" hidden="1" customWidth="1" outlineLevel="2"/>
    <col min="24" max="33" width="6.7109375" hidden="1" customWidth="1" outlineLevel="1"/>
    <col min="34" max="34" width="8.85546875" bestFit="1" customWidth="1" collapsed="1"/>
    <col min="35" max="39" width="4.28515625" hidden="1" customWidth="1" outlineLevel="2"/>
    <col min="40" max="49" width="6.7109375" hidden="1" customWidth="1" outlineLevel="1"/>
    <col min="50" max="50" width="8.140625" bestFit="1" customWidth="1" collapsed="1"/>
    <col min="51" max="55" width="4.28515625" hidden="1" customWidth="1" outlineLevel="2"/>
    <col min="56" max="65" width="6.7109375" hidden="1" customWidth="1" outlineLevel="1"/>
    <col min="66" max="66" width="9.42578125" bestFit="1" customWidth="1" collapsed="1"/>
    <col min="67" max="71" width="4.28515625" hidden="1" customWidth="1" outlineLevel="2"/>
    <col min="72" max="81" width="6.7109375" hidden="1" customWidth="1" outlineLevel="1"/>
    <col min="82" max="82" width="10.28515625" bestFit="1" customWidth="1" collapsed="1"/>
    <col min="83" max="83" width="5.140625" bestFit="1" customWidth="1"/>
    <col min="84" max="84" width="10" bestFit="1" customWidth="1"/>
    <col min="85" max="85" width="6.7109375" customWidth="1"/>
    <col min="86" max="86" width="21.140625" bestFit="1" customWidth="1"/>
    <col min="87" max="88" width="9.7109375" customWidth="1"/>
    <col min="89" max="89" width="10.7109375" bestFit="1" customWidth="1"/>
    <col min="90" max="90" width="7.7109375" bestFit="1" customWidth="1"/>
    <col min="91" max="91" width="8.7109375" bestFit="1" customWidth="1"/>
    <col min="92" max="92" width="5.7109375" customWidth="1"/>
  </cols>
  <sheetData>
    <row r="1" spans="1:98" ht="15" customHeight="1" x14ac:dyDescent="0.25">
      <c r="A1" s="60" t="s">
        <v>56</v>
      </c>
      <c r="B1" s="60" t="s">
        <v>55</v>
      </c>
      <c r="C1" s="60"/>
      <c r="D1" s="112" t="s">
        <v>57</v>
      </c>
      <c r="E1" s="112"/>
      <c r="F1" s="112"/>
      <c r="G1" s="112"/>
      <c r="H1" s="112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8"/>
      <c r="S1" s="112" t="s">
        <v>57</v>
      </c>
      <c r="T1" s="112"/>
      <c r="U1" s="112"/>
      <c r="V1" s="112"/>
      <c r="W1" s="112"/>
      <c r="X1" s="112" t="s">
        <v>58</v>
      </c>
      <c r="Y1" s="112"/>
      <c r="Z1" s="112"/>
      <c r="AA1" s="112"/>
      <c r="AB1" s="112"/>
      <c r="AC1" s="112"/>
      <c r="AD1" s="112"/>
      <c r="AE1" s="112"/>
      <c r="AF1" s="112"/>
      <c r="AG1" s="112"/>
      <c r="AH1" s="8"/>
      <c r="AI1" s="112" t="s">
        <v>57</v>
      </c>
      <c r="AJ1" s="112"/>
      <c r="AK1" s="112"/>
      <c r="AL1" s="112"/>
      <c r="AM1" s="112"/>
      <c r="AN1" s="112" t="s">
        <v>58</v>
      </c>
      <c r="AO1" s="112"/>
      <c r="AP1" s="112"/>
      <c r="AQ1" s="112"/>
      <c r="AR1" s="112"/>
      <c r="AS1" s="112"/>
      <c r="AT1" s="112"/>
      <c r="AU1" s="112"/>
      <c r="AV1" s="112"/>
      <c r="AW1" s="112"/>
      <c r="AX1" s="8"/>
      <c r="AY1" s="112" t="s">
        <v>57</v>
      </c>
      <c r="AZ1" s="112"/>
      <c r="BA1" s="112"/>
      <c r="BB1" s="112"/>
      <c r="BC1" s="112"/>
      <c r="BD1" s="112" t="s">
        <v>58</v>
      </c>
      <c r="BE1" s="112"/>
      <c r="BF1" s="112"/>
      <c r="BG1" s="112"/>
      <c r="BH1" s="112"/>
      <c r="BI1" s="112"/>
      <c r="BJ1" s="112"/>
      <c r="BK1" s="112"/>
      <c r="BL1" s="112"/>
      <c r="BM1" s="112"/>
      <c r="BN1" s="8"/>
      <c r="BO1" s="112" t="s">
        <v>57</v>
      </c>
      <c r="BP1" s="112"/>
      <c r="BQ1" s="112"/>
      <c r="BR1" s="112"/>
      <c r="BS1" s="112"/>
      <c r="BT1" s="112" t="s">
        <v>58</v>
      </c>
      <c r="BU1" s="112"/>
      <c r="BV1" s="112"/>
      <c r="BW1" s="112"/>
      <c r="BX1" s="112"/>
      <c r="BY1" s="112"/>
      <c r="BZ1" s="112"/>
      <c r="CA1" s="112"/>
      <c r="CB1" s="112"/>
      <c r="CC1" s="112"/>
      <c r="CD1" s="8"/>
      <c r="CE1" s="8"/>
      <c r="CF1" s="8"/>
      <c r="CG1" s="26"/>
    </row>
    <row r="2" spans="1:98" ht="15" customHeight="1" thickBot="1" x14ac:dyDescent="0.3">
      <c r="A2" s="62" t="s">
        <v>0</v>
      </c>
      <c r="B2" s="10" t="s">
        <v>1</v>
      </c>
      <c r="C2" s="58" t="s">
        <v>54</v>
      </c>
      <c r="D2" s="58" t="s">
        <v>50</v>
      </c>
      <c r="E2" s="58" t="s">
        <v>51</v>
      </c>
      <c r="F2" s="58" t="s">
        <v>52</v>
      </c>
      <c r="G2" s="58" t="s">
        <v>53</v>
      </c>
      <c r="H2" s="35" t="s">
        <v>59</v>
      </c>
      <c r="I2" s="35" t="s">
        <v>60</v>
      </c>
      <c r="J2" s="35" t="s">
        <v>61</v>
      </c>
      <c r="K2" s="35" t="s">
        <v>62</v>
      </c>
      <c r="L2" s="35" t="s">
        <v>63</v>
      </c>
      <c r="M2" s="35" t="s">
        <v>65</v>
      </c>
      <c r="N2" s="35" t="s">
        <v>66</v>
      </c>
      <c r="O2" s="35" t="s">
        <v>64</v>
      </c>
      <c r="P2" s="35" t="s">
        <v>67</v>
      </c>
      <c r="Q2" s="35" t="s">
        <v>68</v>
      </c>
      <c r="R2" s="10" t="s">
        <v>2</v>
      </c>
      <c r="S2" s="59" t="s">
        <v>54</v>
      </c>
      <c r="T2" s="59" t="s">
        <v>50</v>
      </c>
      <c r="U2" s="59" t="s">
        <v>51</v>
      </c>
      <c r="V2" s="59" t="s">
        <v>52</v>
      </c>
      <c r="W2" s="59" t="s">
        <v>53</v>
      </c>
      <c r="X2" s="35" t="s">
        <v>59</v>
      </c>
      <c r="Y2" s="35" t="s">
        <v>60</v>
      </c>
      <c r="Z2" s="35" t="s">
        <v>61</v>
      </c>
      <c r="AA2" s="35" t="s">
        <v>62</v>
      </c>
      <c r="AB2" s="35" t="s">
        <v>63</v>
      </c>
      <c r="AC2" s="35" t="s">
        <v>65</v>
      </c>
      <c r="AD2" s="35" t="s">
        <v>66</v>
      </c>
      <c r="AE2" s="35" t="s">
        <v>64</v>
      </c>
      <c r="AF2" s="35" t="s">
        <v>67</v>
      </c>
      <c r="AG2" s="35" t="s">
        <v>68</v>
      </c>
      <c r="AH2" s="10" t="s">
        <v>3</v>
      </c>
      <c r="AI2" s="59" t="s">
        <v>54</v>
      </c>
      <c r="AJ2" s="59" t="s">
        <v>50</v>
      </c>
      <c r="AK2" s="59" t="s">
        <v>51</v>
      </c>
      <c r="AL2" s="59" t="s">
        <v>52</v>
      </c>
      <c r="AM2" s="59" t="s">
        <v>53</v>
      </c>
      <c r="AN2" s="35" t="s">
        <v>59</v>
      </c>
      <c r="AO2" s="35" t="s">
        <v>60</v>
      </c>
      <c r="AP2" s="35" t="s">
        <v>61</v>
      </c>
      <c r="AQ2" s="35" t="s">
        <v>62</v>
      </c>
      <c r="AR2" s="35" t="s">
        <v>63</v>
      </c>
      <c r="AS2" s="35" t="s">
        <v>65</v>
      </c>
      <c r="AT2" s="35" t="s">
        <v>66</v>
      </c>
      <c r="AU2" s="35" t="s">
        <v>64</v>
      </c>
      <c r="AV2" s="35" t="s">
        <v>67</v>
      </c>
      <c r="AW2" s="35" t="s">
        <v>68</v>
      </c>
      <c r="AX2" s="10" t="s">
        <v>4</v>
      </c>
      <c r="AY2" s="59" t="s">
        <v>54</v>
      </c>
      <c r="AZ2" s="59" t="s">
        <v>50</v>
      </c>
      <c r="BA2" s="59" t="s">
        <v>51</v>
      </c>
      <c r="BB2" s="59" t="s">
        <v>52</v>
      </c>
      <c r="BC2" s="59" t="s">
        <v>53</v>
      </c>
      <c r="BD2" s="35" t="s">
        <v>59</v>
      </c>
      <c r="BE2" s="35" t="s">
        <v>60</v>
      </c>
      <c r="BF2" s="35" t="s">
        <v>61</v>
      </c>
      <c r="BG2" s="35" t="s">
        <v>62</v>
      </c>
      <c r="BH2" s="35" t="s">
        <v>63</v>
      </c>
      <c r="BI2" s="35" t="s">
        <v>65</v>
      </c>
      <c r="BJ2" s="35" t="s">
        <v>66</v>
      </c>
      <c r="BK2" s="35" t="s">
        <v>64</v>
      </c>
      <c r="BL2" s="35" t="s">
        <v>67</v>
      </c>
      <c r="BM2" s="35" t="s">
        <v>68</v>
      </c>
      <c r="BN2" s="10" t="s">
        <v>5</v>
      </c>
      <c r="BO2" s="59" t="s">
        <v>54</v>
      </c>
      <c r="BP2" s="59" t="s">
        <v>50</v>
      </c>
      <c r="BQ2" s="59" t="s">
        <v>51</v>
      </c>
      <c r="BR2" s="59" t="s">
        <v>52</v>
      </c>
      <c r="BS2" s="59" t="s">
        <v>53</v>
      </c>
      <c r="BT2" s="35" t="s">
        <v>59</v>
      </c>
      <c r="BU2" s="35" t="s">
        <v>60</v>
      </c>
      <c r="BV2" s="35" t="s">
        <v>61</v>
      </c>
      <c r="BW2" s="35" t="s">
        <v>62</v>
      </c>
      <c r="BX2" s="35" t="s">
        <v>63</v>
      </c>
      <c r="BY2" s="35" t="s">
        <v>65</v>
      </c>
      <c r="BZ2" s="35" t="s">
        <v>66</v>
      </c>
      <c r="CA2" s="35" t="s">
        <v>64</v>
      </c>
      <c r="CB2" s="35" t="s">
        <v>67</v>
      </c>
      <c r="CC2" s="35" t="s">
        <v>68</v>
      </c>
      <c r="CD2" s="34" t="s">
        <v>6</v>
      </c>
      <c r="CE2" s="34" t="s">
        <v>7</v>
      </c>
      <c r="CF2" s="34" t="s">
        <v>8</v>
      </c>
      <c r="CG2" s="27"/>
    </row>
    <row r="3" spans="1:98" ht="15" customHeight="1" x14ac:dyDescent="0.25">
      <c r="A3" s="95" t="s">
        <v>98</v>
      </c>
      <c r="B3" s="21">
        <v>0</v>
      </c>
      <c r="C3" s="36">
        <v>0</v>
      </c>
      <c r="D3" s="36">
        <v>0</v>
      </c>
      <c r="E3" s="36">
        <v>0</v>
      </c>
      <c r="F3" s="36">
        <v>1</v>
      </c>
      <c r="G3" s="36">
        <v>0</v>
      </c>
      <c r="H3" s="36">
        <v>0</v>
      </c>
      <c r="I3" s="51">
        <v>10</v>
      </c>
      <c r="J3" s="51">
        <v>0</v>
      </c>
      <c r="K3" s="51">
        <v>0</v>
      </c>
      <c r="L3" s="51">
        <v>0</v>
      </c>
      <c r="M3" s="51">
        <v>0</v>
      </c>
      <c r="N3" s="51">
        <v>10</v>
      </c>
      <c r="O3" s="51">
        <v>10</v>
      </c>
      <c r="P3" s="51">
        <v>10</v>
      </c>
      <c r="Q3" s="51">
        <v>0</v>
      </c>
      <c r="R3" s="20"/>
      <c r="S3" s="37"/>
      <c r="T3" s="37"/>
      <c r="U3" s="38"/>
      <c r="V3" s="38"/>
      <c r="W3" s="38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"/>
      <c r="AI3" s="37"/>
      <c r="AJ3" s="38"/>
      <c r="AK3" s="38"/>
      <c r="AL3" s="38"/>
      <c r="AM3" s="3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20"/>
      <c r="AY3" s="37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24"/>
      <c r="BO3" s="37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55"/>
      <c r="CE3" s="53"/>
      <c r="CF3" s="31"/>
      <c r="CG3" s="28"/>
      <c r="CH3" s="81" t="s">
        <v>82</v>
      </c>
      <c r="CI3" s="83" t="s">
        <v>84</v>
      </c>
      <c r="CJ3" s="82" t="s">
        <v>85</v>
      </c>
      <c r="CK3" s="82" t="s">
        <v>83</v>
      </c>
      <c r="CL3" s="65"/>
      <c r="CN3" s="104" t="s">
        <v>99</v>
      </c>
      <c r="CO3" s="102" t="s">
        <v>103</v>
      </c>
      <c r="CP3" s="100"/>
      <c r="CQ3" s="100"/>
      <c r="CR3" s="100"/>
      <c r="CS3" s="100"/>
      <c r="CT3" s="91"/>
    </row>
    <row r="4" spans="1:98" ht="15" customHeight="1" x14ac:dyDescent="0.25">
      <c r="A4" s="8" t="s">
        <v>10</v>
      </c>
      <c r="B4" s="39">
        <v>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23">
        <v>0</v>
      </c>
      <c r="J4" s="23">
        <v>0</v>
      </c>
      <c r="K4" s="23">
        <v>0</v>
      </c>
      <c r="L4" s="23">
        <v>0</v>
      </c>
      <c r="M4" s="23">
        <v>10</v>
      </c>
      <c r="N4" s="23">
        <v>10</v>
      </c>
      <c r="O4" s="23">
        <v>10</v>
      </c>
      <c r="P4" s="23">
        <v>0</v>
      </c>
      <c r="Q4" s="23">
        <v>0</v>
      </c>
      <c r="R4" s="21">
        <v>0</v>
      </c>
      <c r="S4" s="17">
        <v>0</v>
      </c>
      <c r="T4" s="17">
        <v>0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10</v>
      </c>
      <c r="AC4" s="12">
        <v>0</v>
      </c>
      <c r="AD4" s="12">
        <v>0</v>
      </c>
      <c r="AE4" s="12">
        <v>10</v>
      </c>
      <c r="AF4" s="12">
        <v>0</v>
      </c>
      <c r="AG4" s="12">
        <v>0</v>
      </c>
      <c r="AH4" s="21">
        <v>0</v>
      </c>
      <c r="AI4" s="17">
        <v>0</v>
      </c>
      <c r="AJ4" s="12">
        <v>0</v>
      </c>
      <c r="AK4" s="12">
        <v>0</v>
      </c>
      <c r="AL4" s="12">
        <v>1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10</v>
      </c>
      <c r="AS4" s="12">
        <v>0</v>
      </c>
      <c r="AT4" s="12">
        <v>0</v>
      </c>
      <c r="AU4" s="12">
        <v>10</v>
      </c>
      <c r="AV4" s="12">
        <v>10</v>
      </c>
      <c r="AW4" s="12">
        <v>10</v>
      </c>
      <c r="AX4" s="20"/>
      <c r="AY4" s="19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25">
        <v>0</v>
      </c>
      <c r="BO4" s="18">
        <v>0</v>
      </c>
      <c r="BP4" s="15">
        <v>0</v>
      </c>
      <c r="BQ4" s="15">
        <v>0</v>
      </c>
      <c r="BR4" s="15">
        <v>1</v>
      </c>
      <c r="BS4" s="15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10</v>
      </c>
      <c r="BY4" s="12">
        <v>0</v>
      </c>
      <c r="BZ4" s="12">
        <v>0</v>
      </c>
      <c r="CA4" s="12">
        <v>10</v>
      </c>
      <c r="CB4" s="12">
        <v>0</v>
      </c>
      <c r="CC4" s="12">
        <v>0</v>
      </c>
      <c r="CD4" s="56"/>
      <c r="CE4" s="14"/>
      <c r="CF4" s="32"/>
      <c r="CG4" s="28"/>
      <c r="CH4" s="66" t="s">
        <v>9</v>
      </c>
      <c r="CI4" s="67"/>
      <c r="CJ4" s="67"/>
      <c r="CK4" s="67"/>
      <c r="CL4" s="68"/>
      <c r="CN4" s="105">
        <f>(AH10)</f>
        <v>0</v>
      </c>
      <c r="CO4" s="108">
        <f>Round3!CN4</f>
        <v>0</v>
      </c>
      <c r="CP4" s="96" t="s">
        <v>96</v>
      </c>
      <c r="CQ4" s="64"/>
      <c r="CR4" s="64"/>
      <c r="CS4" s="64"/>
      <c r="CT4" s="92"/>
    </row>
    <row r="5" spans="1:98" ht="15" customHeight="1" x14ac:dyDescent="0.25">
      <c r="A5" s="8" t="s">
        <v>12</v>
      </c>
      <c r="B5" s="40">
        <v>0</v>
      </c>
      <c r="C5" s="12">
        <v>0</v>
      </c>
      <c r="D5" s="12">
        <v>-1</v>
      </c>
      <c r="E5" s="12">
        <v>0</v>
      </c>
      <c r="F5" s="12">
        <v>-1</v>
      </c>
      <c r="G5" s="12">
        <v>-2</v>
      </c>
      <c r="H5" s="12">
        <v>-20</v>
      </c>
      <c r="I5" s="23">
        <v>10</v>
      </c>
      <c r="J5" s="23">
        <v>0</v>
      </c>
      <c r="K5" s="23">
        <v>0</v>
      </c>
      <c r="L5" s="23">
        <v>0</v>
      </c>
      <c r="M5" s="23">
        <v>-20</v>
      </c>
      <c r="N5" s="23">
        <v>-20</v>
      </c>
      <c r="O5" s="61">
        <v>-10</v>
      </c>
      <c r="P5" s="23">
        <v>-10</v>
      </c>
      <c r="Q5" s="23">
        <v>0</v>
      </c>
      <c r="R5" s="20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1">
        <v>0</v>
      </c>
      <c r="AI5" s="17">
        <v>0</v>
      </c>
      <c r="AJ5" s="12">
        <v>-1</v>
      </c>
      <c r="AK5" s="12">
        <v>0</v>
      </c>
      <c r="AL5" s="12">
        <v>-1</v>
      </c>
      <c r="AM5" s="12">
        <v>-2</v>
      </c>
      <c r="AN5" s="12">
        <v>-20</v>
      </c>
      <c r="AO5" s="12">
        <v>10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-10</v>
      </c>
      <c r="AV5" s="12">
        <v>-20</v>
      </c>
      <c r="AW5" s="12">
        <v>0</v>
      </c>
      <c r="AX5" s="20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20"/>
      <c r="BO5" s="19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56"/>
      <c r="CE5" s="14"/>
      <c r="CF5" s="32"/>
      <c r="CG5" s="28"/>
      <c r="CH5" s="69" t="s">
        <v>73</v>
      </c>
      <c r="CI5" s="70">
        <f>(((B3*H3)+(B4*H4)+(B5*H5)+(B6*H6)+(B7*H7)+(B8*H8)+(B9*H9)+(B21*H21))+((R4*X4)+(R14*X14)+(R15*X15)+(R16*X16)+(R17*X17)+(R18*X18)+(R19*X19)+(R20*X20)+(R21*X21))+((AH4*AN4)+(AH5*AN5)+(AH6*AN6)+(AH7*AN7)+(AH9*AN9)+(AH10*AN10)+(AH21*AN21))+((AX11*BD11)+(AX12*BD12)+(AX13*BD13))+((BN4*BT4)+(BN7*BT7)+(BN10*BT10)+(BN14*BT14)+(BN15*BT15)+(BN19*BT19)+(BN20*BT20)+(BN21*BT21)))</f>
        <v>0</v>
      </c>
      <c r="CJ5" s="70">
        <f>CI5/10</f>
        <v>0</v>
      </c>
      <c r="CK5" s="71">
        <f>CJ5+(Round2!CK5)-(0.75)*(Round2!CJ5)</f>
        <v>50</v>
      </c>
      <c r="CL5" s="72" t="s">
        <v>71</v>
      </c>
      <c r="CN5" s="105">
        <f>(BN10)</f>
        <v>0</v>
      </c>
      <c r="CO5" s="108">
        <f>Round3!CN5</f>
        <v>0</v>
      </c>
      <c r="CP5" s="96" t="s">
        <v>91</v>
      </c>
      <c r="CQ5" s="64"/>
      <c r="CR5" s="64"/>
      <c r="CS5" s="64"/>
      <c r="CT5" s="92"/>
    </row>
    <row r="6" spans="1:98" ht="15" customHeight="1" x14ac:dyDescent="0.25">
      <c r="A6" s="8" t="s">
        <v>14</v>
      </c>
      <c r="B6" s="40">
        <v>0</v>
      </c>
      <c r="C6" s="12">
        <v>0</v>
      </c>
      <c r="D6" s="12">
        <v>-2</v>
      </c>
      <c r="E6" s="12">
        <v>0</v>
      </c>
      <c r="F6" s="12">
        <v>-1</v>
      </c>
      <c r="G6" s="12">
        <v>-1</v>
      </c>
      <c r="H6" s="12">
        <v>0</v>
      </c>
      <c r="I6" s="23">
        <v>0</v>
      </c>
      <c r="J6" s="23">
        <v>-30</v>
      </c>
      <c r="K6" s="23">
        <v>-10</v>
      </c>
      <c r="L6" s="23">
        <v>10</v>
      </c>
      <c r="M6" s="23">
        <v>10</v>
      </c>
      <c r="N6" s="23">
        <v>-10</v>
      </c>
      <c r="O6" s="23">
        <v>0</v>
      </c>
      <c r="P6" s="23">
        <v>0</v>
      </c>
      <c r="Q6" s="23">
        <v>0</v>
      </c>
      <c r="R6" s="20"/>
      <c r="S6" s="19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1">
        <v>0</v>
      </c>
      <c r="AI6" s="17">
        <v>0</v>
      </c>
      <c r="AJ6" s="12">
        <v>-1</v>
      </c>
      <c r="AK6" s="12">
        <v>0</v>
      </c>
      <c r="AL6" s="12">
        <v>-1</v>
      </c>
      <c r="AM6" s="12">
        <v>-1</v>
      </c>
      <c r="AN6" s="12">
        <v>0</v>
      </c>
      <c r="AO6" s="12">
        <v>0</v>
      </c>
      <c r="AP6" s="12">
        <v>-30</v>
      </c>
      <c r="AQ6" s="12">
        <v>-10</v>
      </c>
      <c r="AR6" s="12">
        <v>10</v>
      </c>
      <c r="AS6" s="12">
        <v>0</v>
      </c>
      <c r="AT6" s="12">
        <v>10</v>
      </c>
      <c r="AU6" s="12">
        <v>-10</v>
      </c>
      <c r="AV6" s="12">
        <v>-10</v>
      </c>
      <c r="AW6" s="12">
        <v>10</v>
      </c>
      <c r="AX6" s="20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20"/>
      <c r="BO6" s="19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56"/>
      <c r="CE6" s="14"/>
      <c r="CF6" s="32"/>
      <c r="CG6" s="28"/>
      <c r="CH6" s="69" t="s">
        <v>74</v>
      </c>
      <c r="CI6" s="70">
        <f>(((B3*I3)+(B4*I4)+(B5*I5)+(B6*I6)+(B7*I7)+(B8*I8)+(B9*I9)+(B21*I21))+((R4*Y4)+(R14*Y14)+(R15*Y15)+(R16*Y16)+(R17*Y17)+(R18*Y18)+(R19*Y19)+(R20*Y20)+(R21*Y21))+((AH4*AO4)+(AH5*AO5)+(AH6*AO6)+(AH7*AO7)+(AH9*AO9)+(AH10*AO10)+(AH21*AO21))+((AX11*BE11)+(AX12*BE12)+(AX13*BE13))+((BN4*BU4)+(BN7*BU7)+(BN10*BU10)+(BN14*BU14)+(BN15*BU15)+(BN19*BU19)+(BN20*BU20)+(BN21*BU21)))</f>
        <v>0</v>
      </c>
      <c r="CJ6" s="70">
        <f>CI6/10</f>
        <v>0</v>
      </c>
      <c r="CK6" s="71">
        <f>CJ6+(Round2!CK6)-(Round2!CJ6)</f>
        <v>50</v>
      </c>
      <c r="CL6" s="73" t="s">
        <v>72</v>
      </c>
      <c r="CN6" s="105">
        <f>(R19)</f>
        <v>0</v>
      </c>
      <c r="CO6" s="108">
        <f>Round3!CN6</f>
        <v>0</v>
      </c>
      <c r="CP6" s="96" t="s">
        <v>89</v>
      </c>
      <c r="CQ6" s="64"/>
      <c r="CR6" s="64"/>
      <c r="CS6" s="64"/>
      <c r="CT6" s="92"/>
    </row>
    <row r="7" spans="1:98" ht="15" customHeight="1" x14ac:dyDescent="0.25">
      <c r="A7" s="8" t="s">
        <v>15</v>
      </c>
      <c r="B7" s="40">
        <v>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23">
        <v>0</v>
      </c>
      <c r="J7" s="23">
        <v>0</v>
      </c>
      <c r="K7" s="23">
        <v>0</v>
      </c>
      <c r="L7" s="23">
        <v>-10</v>
      </c>
      <c r="M7" s="23">
        <v>20</v>
      </c>
      <c r="N7" s="23">
        <v>30</v>
      </c>
      <c r="O7" s="23">
        <v>20</v>
      </c>
      <c r="P7" s="23">
        <v>10</v>
      </c>
      <c r="Q7" s="23">
        <v>10</v>
      </c>
      <c r="R7" s="20"/>
      <c r="S7" s="19"/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1">
        <v>0</v>
      </c>
      <c r="AI7" s="17">
        <v>0</v>
      </c>
      <c r="AJ7" s="12">
        <v>1</v>
      </c>
      <c r="AK7" s="12">
        <v>0</v>
      </c>
      <c r="AL7" s="12">
        <v>1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-10</v>
      </c>
      <c r="AS7" s="12">
        <v>0</v>
      </c>
      <c r="AT7" s="12">
        <v>0</v>
      </c>
      <c r="AU7" s="12">
        <v>20</v>
      </c>
      <c r="AV7" s="12">
        <v>20</v>
      </c>
      <c r="AW7" s="12">
        <v>20</v>
      </c>
      <c r="AX7" s="20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25">
        <v>0</v>
      </c>
      <c r="BO7" s="18">
        <v>0</v>
      </c>
      <c r="BP7" s="15">
        <v>1</v>
      </c>
      <c r="BQ7" s="15">
        <v>1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10</v>
      </c>
      <c r="BY7" s="15">
        <v>-20</v>
      </c>
      <c r="BZ7" s="15">
        <v>-10</v>
      </c>
      <c r="CA7" s="15">
        <v>20</v>
      </c>
      <c r="CB7" s="15">
        <v>10</v>
      </c>
      <c r="CC7" s="15">
        <v>-10</v>
      </c>
      <c r="CD7" s="56"/>
      <c r="CE7" s="14"/>
      <c r="CF7" s="32"/>
      <c r="CG7" s="28"/>
      <c r="CH7" s="66" t="s">
        <v>16</v>
      </c>
      <c r="CI7" s="70"/>
      <c r="CJ7" s="70"/>
      <c r="CK7" s="71"/>
      <c r="CL7" s="74"/>
      <c r="CN7" s="105">
        <f>((AX12)-(B5+AH5+B9+AH9))</f>
        <v>0</v>
      </c>
      <c r="CO7" s="108">
        <f>Round3!CN7</f>
        <v>0</v>
      </c>
      <c r="CP7" s="96" t="s">
        <v>90</v>
      </c>
      <c r="CQ7" s="64"/>
      <c r="CR7" s="64"/>
      <c r="CS7" s="64"/>
      <c r="CT7" s="92"/>
    </row>
    <row r="8" spans="1:98" ht="15" customHeight="1" x14ac:dyDescent="0.25">
      <c r="A8" s="8" t="s">
        <v>17</v>
      </c>
      <c r="B8" s="40">
        <v>0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23">
        <v>0</v>
      </c>
      <c r="J8" s="23">
        <v>0</v>
      </c>
      <c r="K8" s="23">
        <v>0</v>
      </c>
      <c r="L8" s="23">
        <v>0</v>
      </c>
      <c r="M8" s="23">
        <v>10</v>
      </c>
      <c r="N8" s="23">
        <v>10</v>
      </c>
      <c r="O8" s="23">
        <v>0</v>
      </c>
      <c r="P8" s="23">
        <v>0</v>
      </c>
      <c r="Q8" s="23">
        <v>0</v>
      </c>
      <c r="R8" s="20"/>
      <c r="S8" s="19"/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0"/>
      <c r="AI8" s="1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20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20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56"/>
      <c r="CE8" s="14"/>
      <c r="CF8" s="32"/>
      <c r="CG8" s="28"/>
      <c r="CH8" s="75" t="s">
        <v>75</v>
      </c>
      <c r="CI8" s="70">
        <f>(((B3*J3)+(B4*J4)+(B5*J5)+(B6*J6)+(B7*J7)+(B8*J8)+(B9*J9)+(B21*J21))+((R4*Z4)+(R14*Z14)+(R15*Z15)+(R16*Z16)+(R17*Z17)+(R18*Z18)+(R19*Z19)+(R20*Z20)+(R21*Z21))+((AH4*AP4)+(AH5*AP5)+(AH6*AP6)+(AH7*AP7)+(AH9*AP9)+(AH10*AP10)+(AH21*AP21))+((AX11*BF11)+(AX12*BF12)+(AX13*BF13))+((BN4*BV4)+(BN7*BV7)+(BN10*BV10)+(BN14*BV14)+(BN15*BV15)+(BN19*BV19)+(BN20*BV20)+(BN21*BV21)))</f>
        <v>0</v>
      </c>
      <c r="CJ8" s="70">
        <f>CI8/10</f>
        <v>0</v>
      </c>
      <c r="CK8" s="71">
        <f>CJ8+Round2!CK8</f>
        <v>50</v>
      </c>
      <c r="CL8" s="74"/>
      <c r="CN8" s="105">
        <f>(R21)</f>
        <v>0</v>
      </c>
      <c r="CO8" s="108">
        <f>Round3!CN8</f>
        <v>0</v>
      </c>
      <c r="CP8" s="96" t="s">
        <v>92</v>
      </c>
      <c r="CQ8" s="64"/>
      <c r="CR8" s="64"/>
      <c r="CS8" s="64"/>
      <c r="CT8" s="92"/>
    </row>
    <row r="9" spans="1:98" ht="15" customHeight="1" x14ac:dyDescent="0.25">
      <c r="A9" s="95" t="s">
        <v>105</v>
      </c>
      <c r="B9" s="41">
        <v>0</v>
      </c>
      <c r="C9" s="15">
        <v>0</v>
      </c>
      <c r="D9" s="15">
        <v>-1</v>
      </c>
      <c r="E9" s="15">
        <v>0</v>
      </c>
      <c r="F9" s="15">
        <v>0</v>
      </c>
      <c r="G9" s="15">
        <v>-1</v>
      </c>
      <c r="H9" s="15">
        <v>-10</v>
      </c>
      <c r="I9" s="30">
        <v>0</v>
      </c>
      <c r="J9" s="30">
        <v>0</v>
      </c>
      <c r="K9" s="30">
        <v>0</v>
      </c>
      <c r="L9" s="30">
        <v>0</v>
      </c>
      <c r="M9" s="30">
        <v>10</v>
      </c>
      <c r="N9" s="30">
        <v>20</v>
      </c>
      <c r="O9" s="30">
        <v>10</v>
      </c>
      <c r="P9" s="30">
        <v>10</v>
      </c>
      <c r="Q9" s="30">
        <v>10</v>
      </c>
      <c r="R9" s="20"/>
      <c r="S9" s="19"/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1">
        <v>0</v>
      </c>
      <c r="AI9" s="17">
        <v>0</v>
      </c>
      <c r="AJ9" s="12">
        <v>-1</v>
      </c>
      <c r="AK9" s="12">
        <v>0</v>
      </c>
      <c r="AL9" s="12">
        <v>0</v>
      </c>
      <c r="AM9" s="12">
        <v>-1</v>
      </c>
      <c r="AN9" s="12">
        <v>-10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10</v>
      </c>
      <c r="AV9" s="12">
        <v>10</v>
      </c>
      <c r="AW9" s="12">
        <v>20</v>
      </c>
      <c r="AX9" s="20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24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56"/>
      <c r="CE9" s="14"/>
      <c r="CF9" s="32"/>
      <c r="CG9" s="28"/>
      <c r="CH9" s="75" t="s">
        <v>76</v>
      </c>
      <c r="CI9" s="70">
        <f>(((B3*K3)+(B4*K4)+(B5*K5)+(B6*K6)+(B7*K7)+(B8*K8)+(B9*K9)+(B21*K21))+((R4*AA4)+(R14*AA14)+(R15*AA15)+(R16*AA16)+(R17*AA17)+(R18*AA18)+(R19*AA19)+(R20*AA20)+(R21*AA21))+((AH4*AQ4)+(AH5*AQ5)+(AH6*AQ6)+(AH7*AQ7)+(AH9*AQ9)+(AH10*AQ10)+(AH21*AQ21))+((AX11*BG11)+(AX12*BG12)+(AX13*BG13))+((BN4*BW4)+(BN7*BW7)+(BN10*BW10)+(BN14*BW14)+(BN15*BW15)+(BN19*BW19)+(BN20*BW20)+(BN21*BW21)))</f>
        <v>0</v>
      </c>
      <c r="CJ9" s="70">
        <f>CI9/10</f>
        <v>0</v>
      </c>
      <c r="CK9" s="71">
        <f>CJ9+Round2!CK9</f>
        <v>50</v>
      </c>
      <c r="CL9" s="74"/>
      <c r="CN9" s="105"/>
      <c r="CO9" s="64"/>
      <c r="CP9" s="64"/>
      <c r="CQ9" s="64"/>
      <c r="CR9" s="64"/>
      <c r="CS9" s="64"/>
      <c r="CT9" s="92"/>
    </row>
    <row r="10" spans="1:98" ht="15" customHeight="1" x14ac:dyDescent="0.25">
      <c r="A10" s="8" t="s">
        <v>20</v>
      </c>
      <c r="B10" s="42"/>
      <c r="C10" s="13"/>
      <c r="D10" s="13"/>
      <c r="E10" s="13"/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0"/>
      <c r="S10" s="19"/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1">
        <v>0</v>
      </c>
      <c r="AI10" s="17">
        <v>0</v>
      </c>
      <c r="AJ10" s="12">
        <v>2</v>
      </c>
      <c r="AK10" s="12">
        <v>0</v>
      </c>
      <c r="AL10" s="12">
        <v>-1</v>
      </c>
      <c r="AM10" s="12">
        <v>1</v>
      </c>
      <c r="AN10" s="12">
        <v>0</v>
      </c>
      <c r="AO10" s="12">
        <v>0</v>
      </c>
      <c r="AP10" s="12">
        <v>20</v>
      </c>
      <c r="AQ10" s="12">
        <v>10</v>
      </c>
      <c r="AR10" s="12">
        <v>10</v>
      </c>
      <c r="AS10" s="12">
        <v>-10</v>
      </c>
      <c r="AT10" s="12">
        <v>0</v>
      </c>
      <c r="AU10" s="12">
        <v>-10</v>
      </c>
      <c r="AV10" s="12">
        <v>-10</v>
      </c>
      <c r="AW10" s="12">
        <v>-20</v>
      </c>
      <c r="AX10" s="20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25">
        <v>0</v>
      </c>
      <c r="BO10" s="18">
        <v>0</v>
      </c>
      <c r="BP10" s="15">
        <v>2</v>
      </c>
      <c r="BQ10" s="15">
        <v>0</v>
      </c>
      <c r="BR10" s="15">
        <v>-1</v>
      </c>
      <c r="BS10" s="15">
        <v>0</v>
      </c>
      <c r="BT10" s="15">
        <v>0</v>
      </c>
      <c r="BU10" s="15">
        <v>0</v>
      </c>
      <c r="BV10" s="15">
        <v>20</v>
      </c>
      <c r="BW10" s="15">
        <v>10</v>
      </c>
      <c r="BX10" s="15">
        <v>0</v>
      </c>
      <c r="BY10" s="15">
        <v>10</v>
      </c>
      <c r="BZ10" s="15">
        <v>10</v>
      </c>
      <c r="CA10" s="15">
        <v>0</v>
      </c>
      <c r="CB10" s="15">
        <v>-10</v>
      </c>
      <c r="CC10" s="15">
        <v>-10</v>
      </c>
      <c r="CD10" s="56"/>
      <c r="CE10" s="14"/>
      <c r="CF10" s="32"/>
      <c r="CG10" s="28"/>
      <c r="CH10" s="75" t="s">
        <v>77</v>
      </c>
      <c r="CI10" s="70">
        <f>(((B3*L3)+(B4*L4)+(B5*L5)+(B6*L6)+(B7*L7)+(B8*L8)+(B9*L9)+(B21*L21))+((R4*AB4)+(R14*AB14)+(R15*AB15)+(R16*AB16)+(R17*AB17)+(R18*AB18)+(R19*AB19)+(R20*AB20)+(R21*AB21))+((AH4*AR4)+(AH5*AR5)+(AH6*AR6)+(AH7*AR7)+(AH9*AR9)+(AH10*AR10)+(AH21*AR21))+((AX11*BH11)+(AX12*BH12)+(AX13*BH13))+((BN4*BX4)+(BN7*BX7)+(BN10*BX10)+(BN14*BX14)+(BN15*BX15)+(BN19*BX19)+(BN20*BX20)+(BN21*BX21)))</f>
        <v>0</v>
      </c>
      <c r="CJ10" s="70">
        <f>CI10/10</f>
        <v>0</v>
      </c>
      <c r="CK10" s="71">
        <f>CJ10+Round2!CK10</f>
        <v>50</v>
      </c>
      <c r="CL10" s="74"/>
      <c r="CN10" s="105"/>
      <c r="CO10" s="101" t="s">
        <v>102</v>
      </c>
      <c r="CP10" s="98"/>
      <c r="CQ10" s="98"/>
      <c r="CR10" s="98"/>
      <c r="CS10" s="98"/>
      <c r="CT10" s="99"/>
    </row>
    <row r="11" spans="1:98" ht="15" customHeight="1" x14ac:dyDescent="0.25">
      <c r="A11" s="8" t="s">
        <v>22</v>
      </c>
      <c r="B11" s="42"/>
      <c r="C11" s="13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0"/>
      <c r="S11" s="19"/>
      <c r="T11" s="1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  <c r="AI11" s="1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>
        <v>0</v>
      </c>
      <c r="AY11" s="17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20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56"/>
      <c r="CE11" s="14"/>
      <c r="CF11" s="32"/>
      <c r="CG11" s="28"/>
      <c r="CH11" s="76" t="s">
        <v>24</v>
      </c>
      <c r="CI11" s="70"/>
      <c r="CJ11" s="70"/>
      <c r="CK11" s="71"/>
      <c r="CL11" s="74"/>
      <c r="CN11" s="105">
        <f>(B8)</f>
        <v>0</v>
      </c>
      <c r="CO11" s="108">
        <f>Round3!CN11</f>
        <v>0</v>
      </c>
      <c r="CP11" s="96" t="s">
        <v>93</v>
      </c>
      <c r="CQ11" s="64"/>
      <c r="CR11" s="64"/>
      <c r="CS11" s="64"/>
      <c r="CT11" s="92"/>
    </row>
    <row r="12" spans="1:98" ht="15" customHeight="1" x14ac:dyDescent="0.25">
      <c r="A12" s="8" t="s">
        <v>23</v>
      </c>
      <c r="B12" s="42"/>
      <c r="C12" s="13"/>
      <c r="D12" s="13"/>
      <c r="E12" s="13"/>
      <c r="F12" s="13"/>
      <c r="G12" s="13"/>
      <c r="H12" s="13"/>
      <c r="I12" s="22"/>
      <c r="J12" s="22"/>
      <c r="K12" s="22"/>
      <c r="L12" s="22"/>
      <c r="M12" s="22"/>
      <c r="N12" s="22"/>
      <c r="O12" s="22"/>
      <c r="P12" s="22"/>
      <c r="Q12" s="22"/>
      <c r="R12" s="20"/>
      <c r="S12" s="19"/>
      <c r="T12" s="19"/>
      <c r="U12" s="13"/>
      <c r="V12" s="13"/>
      <c r="W12" s="13"/>
      <c r="X12" s="13"/>
      <c r="Y12" s="13"/>
      <c r="Z12" s="13"/>
      <c r="AA12" s="13"/>
      <c r="AB12" s="22"/>
      <c r="AC12" s="13"/>
      <c r="AD12" s="13"/>
      <c r="AE12" s="22"/>
      <c r="AF12" s="22"/>
      <c r="AG12" s="22"/>
      <c r="AH12" s="20"/>
      <c r="AI12" s="19"/>
      <c r="AJ12" s="13"/>
      <c r="AK12" s="13"/>
      <c r="AL12" s="13"/>
      <c r="AM12" s="13"/>
      <c r="AN12" s="13"/>
      <c r="AO12" s="13"/>
      <c r="AP12" s="13"/>
      <c r="AQ12" s="13"/>
      <c r="AR12" s="22"/>
      <c r="AS12" s="13"/>
      <c r="AT12" s="13"/>
      <c r="AU12" s="22"/>
      <c r="AV12" s="22"/>
      <c r="AW12" s="22"/>
      <c r="AX12" s="21">
        <v>0</v>
      </c>
      <c r="AY12" s="17">
        <v>0</v>
      </c>
      <c r="AZ12" s="12">
        <v>0</v>
      </c>
      <c r="BA12" s="12">
        <v>0</v>
      </c>
      <c r="BB12" s="12">
        <v>1.25</v>
      </c>
      <c r="BC12" s="12">
        <v>3</v>
      </c>
      <c r="BD12" s="12">
        <v>20</v>
      </c>
      <c r="BE12" s="12">
        <v>0</v>
      </c>
      <c r="BF12" s="12">
        <v>10</v>
      </c>
      <c r="BG12" s="12">
        <v>0</v>
      </c>
      <c r="BH12" s="12">
        <v>0</v>
      </c>
      <c r="BI12" s="12">
        <v>0</v>
      </c>
      <c r="BJ12" s="12">
        <v>0</v>
      </c>
      <c r="BK12" s="12">
        <v>-10</v>
      </c>
      <c r="BL12" s="12">
        <v>0</v>
      </c>
      <c r="BM12" s="12">
        <v>-10</v>
      </c>
      <c r="BN12" s="20"/>
      <c r="BO12" s="19"/>
      <c r="BP12" s="13"/>
      <c r="BQ12" s="13"/>
      <c r="BR12" s="13"/>
      <c r="BS12" s="13"/>
      <c r="BT12" s="13"/>
      <c r="BU12" s="13"/>
      <c r="BV12" s="13"/>
      <c r="BW12" s="13"/>
      <c r="BX12" s="22"/>
      <c r="BY12" s="13"/>
      <c r="BZ12" s="13"/>
      <c r="CA12" s="22"/>
      <c r="CB12" s="22"/>
      <c r="CC12" s="22"/>
      <c r="CD12" s="56"/>
      <c r="CE12" s="14"/>
      <c r="CF12" s="32"/>
      <c r="CG12" s="28"/>
      <c r="CH12" s="75" t="s">
        <v>78</v>
      </c>
      <c r="CI12" s="70">
        <f>(((B3*M3)+(B4*M4)+(B5*M5)+(B6*M6)+(B7*M7)+(B8*M8)+(B9*M9)+(B21*M21))+((R4*AC4)+(R14*AC14)+(R15*AC15)+(R16*AC16)+(R17*AC17)+(R18*AC18)+(R19*AC19)+(R20*AC20)+(R21*AC21))+((AH4*AS4)+(AH5*AS5)+(AH6*AS6)+(AH7*AS7)+(AH9*AS9)+(AH10*AS10)+(AH21*AS21))+((AX11*BI11)+(AX12*BI12)+(AX13*BI13))+((BN4*BY4)+(BN7*BY7)+(BN10*BY10)+(BN14*BY14)+(BN15*BY15)+(BN19*BY19)+(BN20*BY20)+(BN21*BY21)))</f>
        <v>0</v>
      </c>
      <c r="CJ12" s="70">
        <f>CI12/10</f>
        <v>0</v>
      </c>
      <c r="CK12" s="71">
        <f>CJ12+Round2!CK12</f>
        <v>50</v>
      </c>
      <c r="CL12" s="74"/>
      <c r="CN12" s="105">
        <f>(R15-R20)</f>
        <v>0</v>
      </c>
      <c r="CO12" s="108">
        <f>Round3!CN12</f>
        <v>0</v>
      </c>
      <c r="CP12" s="96" t="s">
        <v>94</v>
      </c>
      <c r="CQ12" s="64"/>
      <c r="CR12" s="64"/>
      <c r="CS12" s="64"/>
      <c r="CT12" s="92"/>
    </row>
    <row r="13" spans="1:98" ht="15" customHeight="1" x14ac:dyDescent="0.25">
      <c r="A13" s="8" t="s">
        <v>25</v>
      </c>
      <c r="B13" s="42"/>
      <c r="C13" s="13"/>
      <c r="D13" s="13"/>
      <c r="E13" s="13"/>
      <c r="F13" s="13"/>
      <c r="G13" s="13"/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19"/>
      <c r="T13" s="19"/>
      <c r="U13" s="13"/>
      <c r="V13" s="13"/>
      <c r="W13" s="13"/>
      <c r="X13" s="13"/>
      <c r="Y13" s="22"/>
      <c r="Z13" s="22"/>
      <c r="AA13" s="22"/>
      <c r="AB13" s="22"/>
      <c r="AC13" s="22"/>
      <c r="AD13" s="22"/>
      <c r="AE13" s="22"/>
      <c r="AF13" s="22"/>
      <c r="AG13" s="22"/>
      <c r="AH13" s="20"/>
      <c r="AI13" s="19"/>
      <c r="AJ13" s="13"/>
      <c r="AK13" s="13"/>
      <c r="AL13" s="13"/>
      <c r="AM13" s="13"/>
      <c r="AN13" s="13"/>
      <c r="AO13" s="22"/>
      <c r="AP13" s="22"/>
      <c r="AQ13" s="22"/>
      <c r="AR13" s="22"/>
      <c r="AS13" s="22"/>
      <c r="AT13" s="22"/>
      <c r="AU13" s="22"/>
      <c r="AV13" s="22"/>
      <c r="AW13" s="22"/>
      <c r="AX13" s="21">
        <v>0</v>
      </c>
      <c r="AY13" s="17">
        <v>0</v>
      </c>
      <c r="AZ13" s="12">
        <v>0</v>
      </c>
      <c r="BA13" s="12">
        <v>0</v>
      </c>
      <c r="BB13" s="12">
        <v>1</v>
      </c>
      <c r="BC13" s="12">
        <v>0</v>
      </c>
      <c r="BD13" s="12">
        <v>0</v>
      </c>
      <c r="BE13" s="12">
        <v>20</v>
      </c>
      <c r="BF13" s="12">
        <v>0</v>
      </c>
      <c r="BG13" s="12">
        <v>0</v>
      </c>
      <c r="BH13" s="12">
        <v>0</v>
      </c>
      <c r="BI13" s="12">
        <v>0</v>
      </c>
      <c r="BJ13" s="12">
        <v>10</v>
      </c>
      <c r="BK13" s="12">
        <v>0</v>
      </c>
      <c r="BL13" s="12">
        <v>0</v>
      </c>
      <c r="BM13" s="12">
        <v>10</v>
      </c>
      <c r="BN13" s="20"/>
      <c r="BO13" s="19"/>
      <c r="BP13" s="13"/>
      <c r="BQ13" s="13"/>
      <c r="BR13" s="13"/>
      <c r="BS13" s="13"/>
      <c r="BT13" s="13"/>
      <c r="BU13" s="22"/>
      <c r="BV13" s="22"/>
      <c r="BW13" s="22"/>
      <c r="BX13" s="22"/>
      <c r="BY13" s="22"/>
      <c r="BZ13" s="22"/>
      <c r="CA13" s="22"/>
      <c r="CB13" s="22"/>
      <c r="CC13" s="22"/>
      <c r="CD13" s="56"/>
      <c r="CE13" s="14"/>
      <c r="CF13" s="32"/>
      <c r="CG13" s="28"/>
      <c r="CH13" s="75" t="s">
        <v>79</v>
      </c>
      <c r="CI13" s="70">
        <f>(((B3*N3)+(B4*N4)+(B5*N5)+(B6*N6)+(B7*N7)+(B8*N8)+(B9*N9)+(B21*N21))+((R4*AD4)+(R14*AD14)+(R15*AD15)+(R16*AD16)+(R17*AD17)+(R18*AD18)+(R19*AD19)+(R20*AD20)+(R21*AD21))+((AH4*AT4)+(AH5*AT5)+(AH6*AT6)+(AH7*AT7)+(AH9*AT9)+(AH10*AT10)+(AH21*AT21))+((AX11*BJ11)+(AX12*BJ12)+(AX13*BJ13))+((BN4*BZ4)+(BN7*BZ7)+(BN10*BZ10)+(BN14*BZ14)+(BN15*BZ15)+(BN19*BZ19)+(BN20*BZ20)+(BN21*BZ21)))</f>
        <v>0</v>
      </c>
      <c r="CJ13" s="70">
        <f>CI13/10</f>
        <v>0</v>
      </c>
      <c r="CK13" s="71">
        <f>CJ13+Round2!CK13</f>
        <v>50</v>
      </c>
      <c r="CL13" s="74"/>
      <c r="CN13" s="105">
        <f>(BN15-BN20)</f>
        <v>0</v>
      </c>
      <c r="CO13" s="108">
        <f>Round3!CN13</f>
        <v>0</v>
      </c>
      <c r="CP13" s="96" t="s">
        <v>88</v>
      </c>
      <c r="CQ13" s="64"/>
      <c r="CR13" s="64"/>
      <c r="CS13" s="64"/>
      <c r="CT13" s="92"/>
    </row>
    <row r="14" spans="1:98" ht="15" customHeight="1" x14ac:dyDescent="0.25">
      <c r="A14" s="8" t="s">
        <v>27</v>
      </c>
      <c r="B14" s="42"/>
      <c r="C14" s="13"/>
      <c r="D14" s="13"/>
      <c r="E14" s="13"/>
      <c r="F14" s="13"/>
      <c r="G14" s="13"/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1">
        <v>0</v>
      </c>
      <c r="S14" s="17">
        <v>0</v>
      </c>
      <c r="T14" s="17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20</v>
      </c>
      <c r="AA14" s="12">
        <v>0</v>
      </c>
      <c r="AB14" s="12">
        <v>10</v>
      </c>
      <c r="AC14" s="12">
        <v>-10</v>
      </c>
      <c r="AD14" s="12">
        <v>10</v>
      </c>
      <c r="AE14" s="12">
        <v>-10</v>
      </c>
      <c r="AF14" s="12">
        <v>-10</v>
      </c>
      <c r="AG14" s="12">
        <v>-20</v>
      </c>
      <c r="AH14" s="20"/>
      <c r="AI14" s="1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20"/>
      <c r="AY14" s="19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5">
        <v>0</v>
      </c>
      <c r="BO14" s="18">
        <v>0</v>
      </c>
      <c r="BP14" s="15">
        <v>0</v>
      </c>
      <c r="BQ14" s="15">
        <v>0</v>
      </c>
      <c r="BR14" s="15">
        <v>0</v>
      </c>
      <c r="BS14" s="15">
        <v>0</v>
      </c>
      <c r="BT14" s="12">
        <v>0</v>
      </c>
      <c r="BU14" s="12">
        <v>0</v>
      </c>
      <c r="BV14" s="12">
        <v>20</v>
      </c>
      <c r="BW14" s="12">
        <v>0</v>
      </c>
      <c r="BX14" s="12">
        <v>10</v>
      </c>
      <c r="BY14" s="12">
        <v>-10</v>
      </c>
      <c r="BZ14" s="12">
        <v>10</v>
      </c>
      <c r="CA14" s="12">
        <v>-10</v>
      </c>
      <c r="CB14" s="12">
        <v>-10</v>
      </c>
      <c r="CC14" s="12">
        <v>-20</v>
      </c>
      <c r="CD14" s="56"/>
      <c r="CE14" s="14"/>
      <c r="CF14" s="32"/>
      <c r="CG14" s="28"/>
      <c r="CH14" s="76" t="s">
        <v>32</v>
      </c>
      <c r="CI14" s="70"/>
      <c r="CJ14" s="70"/>
      <c r="CK14" s="71"/>
      <c r="CL14" s="74"/>
      <c r="CN14" s="105">
        <f>(AX13)</f>
        <v>0</v>
      </c>
      <c r="CO14" s="108">
        <f>Round3!CN14</f>
        <v>0</v>
      </c>
      <c r="CP14" s="96" t="s">
        <v>95</v>
      </c>
      <c r="CQ14" s="64"/>
      <c r="CR14" s="64"/>
      <c r="CS14" s="64"/>
      <c r="CT14" s="92"/>
    </row>
    <row r="15" spans="1:98" ht="15" customHeight="1" x14ac:dyDescent="0.25">
      <c r="A15" s="8" t="s">
        <v>29</v>
      </c>
      <c r="B15" s="42"/>
      <c r="C15" s="13"/>
      <c r="D15" s="13"/>
      <c r="E15" s="13"/>
      <c r="F15" s="13"/>
      <c r="G15" s="13"/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1">
        <v>0</v>
      </c>
      <c r="S15" s="17">
        <v>0</v>
      </c>
      <c r="T15" s="17">
        <v>0</v>
      </c>
      <c r="U15" s="12">
        <v>2</v>
      </c>
      <c r="V15" s="12">
        <v>0</v>
      </c>
      <c r="W15" s="12">
        <v>1</v>
      </c>
      <c r="X15" s="12">
        <v>10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-10</v>
      </c>
      <c r="AG15" s="12">
        <v>-10</v>
      </c>
      <c r="AH15" s="20"/>
      <c r="AI15" s="1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0"/>
      <c r="AY15" s="19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5">
        <v>0</v>
      </c>
      <c r="BO15" s="18">
        <v>0</v>
      </c>
      <c r="BP15" s="15">
        <v>1</v>
      </c>
      <c r="BQ15" s="15">
        <v>2</v>
      </c>
      <c r="BR15" s="15">
        <v>0</v>
      </c>
      <c r="BS15" s="15">
        <v>0</v>
      </c>
      <c r="BT15" s="12">
        <v>10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-10</v>
      </c>
      <c r="CC15" s="12">
        <v>-10</v>
      </c>
      <c r="CD15" s="56"/>
      <c r="CE15" s="14" t="s">
        <v>30</v>
      </c>
      <c r="CF15" s="32"/>
      <c r="CG15" s="28"/>
      <c r="CH15" s="75" t="s">
        <v>80</v>
      </c>
      <c r="CI15" s="70">
        <f>(((B3*O3)+(B4*O4)+(B5*O5)+(B6*O6)+(B7*O7)+(B8*O8)+(B9*O9)+(B21*O21))+((R4*AE4)+(R14*AE14)+(R15*AE15)+(R16*AE16)+(R17*AE17)+(R18*AE18)+(R19*AE19)+(R20*AE20)+(R21*AE21))+((AH4*AU4)+(AH5*AU5)+(AH6*AU6)+(AH7*AU7)+(AH9*AU9)+(AH10*AU10)+(AH21*AU21))+((AX11*BK11)+(AX12*BK12)+(AX13*BK13))+((BN4*CA4)+(BN7*CA7)+(BN10*CA10)+(BN14*CA14)+(BN15*CA15)+(BN19*CA19)+(BN20*CA20)+(BN21*CA21)))</f>
        <v>0</v>
      </c>
      <c r="CJ15" s="70">
        <f>CI15/10</f>
        <v>0</v>
      </c>
      <c r="CK15" s="71">
        <f>CJ15+Round2!CK15</f>
        <v>50</v>
      </c>
      <c r="CL15" s="74"/>
      <c r="CN15" s="105">
        <f>(AH21)</f>
        <v>0</v>
      </c>
      <c r="CO15" s="108">
        <f>Round3!CN15</f>
        <v>0</v>
      </c>
      <c r="CP15" s="96" t="s">
        <v>92</v>
      </c>
      <c r="CQ15" s="64"/>
      <c r="CR15" s="64"/>
      <c r="CS15" s="64"/>
      <c r="CT15" s="92"/>
    </row>
    <row r="16" spans="1:98" ht="15" customHeight="1" x14ac:dyDescent="0.25">
      <c r="A16" s="8" t="s">
        <v>31</v>
      </c>
      <c r="B16" s="42"/>
      <c r="C16" s="13"/>
      <c r="D16" s="13"/>
      <c r="E16" s="13"/>
      <c r="F16" s="13"/>
      <c r="G16" s="13"/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1">
        <v>0</v>
      </c>
      <c r="S16" s="17">
        <v>0</v>
      </c>
      <c r="T16" s="17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10</v>
      </c>
      <c r="AA16" s="12">
        <v>20</v>
      </c>
      <c r="AB16" s="12">
        <v>10</v>
      </c>
      <c r="AC16" s="12">
        <v>0</v>
      </c>
      <c r="AD16" s="12">
        <v>0</v>
      </c>
      <c r="AE16" s="12">
        <v>0</v>
      </c>
      <c r="AF16" s="12">
        <v>-10</v>
      </c>
      <c r="AG16" s="12">
        <v>-10</v>
      </c>
      <c r="AH16" s="20"/>
      <c r="AI16" s="1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20"/>
      <c r="AY16" s="19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0"/>
      <c r="BO16" s="19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56"/>
      <c r="CE16" s="14"/>
      <c r="CF16" s="32"/>
      <c r="CG16" s="28"/>
      <c r="CH16" s="76" t="s">
        <v>70</v>
      </c>
      <c r="CI16" s="70"/>
      <c r="CJ16" s="70"/>
      <c r="CK16" s="71"/>
      <c r="CL16" s="74"/>
      <c r="CN16" s="105"/>
      <c r="CO16" s="64"/>
      <c r="CP16" s="64"/>
      <c r="CQ16" s="64"/>
      <c r="CR16" s="64"/>
      <c r="CS16" s="64"/>
      <c r="CT16" s="92"/>
    </row>
    <row r="17" spans="1:98" ht="15" customHeight="1" x14ac:dyDescent="0.25">
      <c r="A17" s="8" t="s">
        <v>33</v>
      </c>
      <c r="B17" s="42"/>
      <c r="C17" s="13"/>
      <c r="D17" s="13"/>
      <c r="E17" s="13"/>
      <c r="F17" s="13"/>
      <c r="G17" s="13"/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1">
        <v>0</v>
      </c>
      <c r="S17" s="17">
        <v>0</v>
      </c>
      <c r="T17" s="17">
        <v>1</v>
      </c>
      <c r="U17" s="12">
        <v>-1</v>
      </c>
      <c r="V17" s="12">
        <v>0</v>
      </c>
      <c r="W17" s="12">
        <v>2</v>
      </c>
      <c r="X17" s="12">
        <v>0</v>
      </c>
      <c r="Y17" s="12">
        <v>0</v>
      </c>
      <c r="Z17" s="12">
        <v>20</v>
      </c>
      <c r="AA17" s="12">
        <v>10</v>
      </c>
      <c r="AB17" s="12">
        <v>-10</v>
      </c>
      <c r="AC17" s="12">
        <v>-20</v>
      </c>
      <c r="AD17" s="12">
        <v>-10</v>
      </c>
      <c r="AE17" s="12">
        <v>-10</v>
      </c>
      <c r="AF17" s="12">
        <v>-10</v>
      </c>
      <c r="AG17" s="12">
        <v>-10</v>
      </c>
      <c r="AH17" s="20"/>
      <c r="AI17" s="1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0"/>
      <c r="AY17" s="19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0"/>
      <c r="BO17" s="19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56"/>
      <c r="CE17" s="14"/>
      <c r="CF17" s="32"/>
      <c r="CG17" s="28"/>
      <c r="CH17" s="75" t="s">
        <v>81</v>
      </c>
      <c r="CI17" s="70">
        <f>(((B3*P3)+(B4*P4)+(B5*P5)+(B6*P6)+(B7*P7)+(B8*P8)+(B9*P9)+(B21*P21))+((R4*AF4)+(R14*AF14)+(R15*AF15)+(R16*AF16)+(R17*AF17)+(R18*AF18)+(R19*AF19)+(R20*AF20)+(R21*AF21))+((AH4*AV4)+(AH5*AV5)+(AH6*AV6)+(AH7*AV7)+(AH9*AV9)+(AH10*AV10)+(AH21*AV21))+((AX11*BL11)+(AX12*BL12)+(AX13*BL13))+((BN4*CB4)+(BN7*CB7)+(BN10*CB10)+(BN14*CB14)+(BN15*CB15)+(BN19*CB19)+(BN20*CB20)+(BN21*CB21)))</f>
        <v>0</v>
      </c>
      <c r="CJ17" s="70">
        <f>CI17/10</f>
        <v>0</v>
      </c>
      <c r="CK17" s="71">
        <f>CJ17+Round2!CK17</f>
        <v>50</v>
      </c>
      <c r="CL17" s="74"/>
      <c r="CN17" s="105"/>
      <c r="CO17" s="101" t="s">
        <v>101</v>
      </c>
      <c r="CP17" s="98"/>
      <c r="CQ17" s="98"/>
      <c r="CR17" s="98"/>
      <c r="CS17" s="98"/>
      <c r="CT17" s="92"/>
    </row>
    <row r="18" spans="1:98" ht="15" customHeight="1" thickBot="1" x14ac:dyDescent="0.3">
      <c r="A18" s="8" t="s">
        <v>35</v>
      </c>
      <c r="B18" s="42"/>
      <c r="C18" s="13"/>
      <c r="D18" s="13"/>
      <c r="E18" s="13"/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1">
        <v>0</v>
      </c>
      <c r="S18" s="17">
        <v>0</v>
      </c>
      <c r="T18" s="17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20</v>
      </c>
      <c r="AB18" s="12">
        <v>20</v>
      </c>
      <c r="AC18" s="12">
        <v>-20</v>
      </c>
      <c r="AD18" s="12">
        <v>-10</v>
      </c>
      <c r="AE18" s="12">
        <v>0</v>
      </c>
      <c r="AF18" s="12">
        <v>-10</v>
      </c>
      <c r="AG18" s="12">
        <v>-10</v>
      </c>
      <c r="AH18" s="20"/>
      <c r="AI18" s="19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0"/>
      <c r="AY18" s="1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0"/>
      <c r="BO18" s="19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56"/>
      <c r="CE18" s="14"/>
      <c r="CF18" s="32"/>
      <c r="CG18" s="28"/>
      <c r="CH18" s="77" t="s">
        <v>79</v>
      </c>
      <c r="CI18" s="78">
        <f>(((B3*Q3)+(B4*Q4)+(B5*Q5)+(B6*Q6)+(B7*Q7)+(B8*Q8)+(B9*Q9)+(B21*Q21))+((R4*AG4)+(R14*AG14)+(R15*AG15)+(R16*AG16)+(R17*AG17)+(R18*AG18)+(R19*AG19)+(R20*AG20)+(R21*AG21))+((AH4*AW4)+(AH5*AW5)+(AH6*AW6)+(AH7*AW7)+(AH9*AW9)+(AH10*AW10)+(AH21*AW21))+((AX11*BM11)+(AX12*BM12)+(AX13*BM13))+((BN4*CC4)+(BN7*CC7)+(BN10*CC10)+(BN14*CC14)+(BN15*CC15)+(BN19*CC19)+(BN20*CC20)+(BN21*CC21)))</f>
        <v>0</v>
      </c>
      <c r="CJ18" s="78">
        <f>CI18/10</f>
        <v>0</v>
      </c>
      <c r="CK18" s="79">
        <f>CJ18+Round2!CK18</f>
        <v>50</v>
      </c>
      <c r="CL18" s="80"/>
      <c r="CN18" s="105">
        <f>((B4+B7)-(B5))</f>
        <v>0</v>
      </c>
      <c r="CO18" s="108">
        <f>Round3!CN18</f>
        <v>0</v>
      </c>
      <c r="CP18" s="96" t="s">
        <v>93</v>
      </c>
      <c r="CQ18" s="64"/>
      <c r="CR18" s="64"/>
      <c r="CS18" s="64"/>
      <c r="CT18" s="92"/>
    </row>
    <row r="19" spans="1:98" ht="15" customHeight="1" x14ac:dyDescent="0.25">
      <c r="A19" s="95" t="s">
        <v>97</v>
      </c>
      <c r="B19" s="42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1">
        <v>0</v>
      </c>
      <c r="S19" s="17">
        <v>0</v>
      </c>
      <c r="T19" s="17">
        <v>2</v>
      </c>
      <c r="U19" s="12">
        <v>0</v>
      </c>
      <c r="V19" s="12">
        <v>-1</v>
      </c>
      <c r="W19" s="12">
        <v>0</v>
      </c>
      <c r="X19" s="12">
        <v>-10</v>
      </c>
      <c r="Y19" s="12">
        <v>-10</v>
      </c>
      <c r="Z19" s="12">
        <v>0</v>
      </c>
      <c r="AA19" s="12">
        <v>0</v>
      </c>
      <c r="AB19" s="12">
        <v>-10</v>
      </c>
      <c r="AC19" s="12">
        <v>0</v>
      </c>
      <c r="AD19" s="12">
        <v>0</v>
      </c>
      <c r="AE19" s="12">
        <v>-20</v>
      </c>
      <c r="AF19" s="12">
        <v>-10</v>
      </c>
      <c r="AG19" s="12">
        <v>0</v>
      </c>
      <c r="AH19" s="20"/>
      <c r="AI19" s="19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0"/>
      <c r="AY19" s="19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5">
        <v>0</v>
      </c>
      <c r="BO19" s="18">
        <v>0</v>
      </c>
      <c r="BP19" s="15">
        <v>0</v>
      </c>
      <c r="BQ19" s="15">
        <v>0</v>
      </c>
      <c r="BR19" s="15">
        <v>-1</v>
      </c>
      <c r="BS19" s="15">
        <v>2</v>
      </c>
      <c r="BT19" s="12">
        <v>-10</v>
      </c>
      <c r="BU19" s="12">
        <v>-10</v>
      </c>
      <c r="BV19" s="12">
        <v>0</v>
      </c>
      <c r="BW19" s="12">
        <v>0</v>
      </c>
      <c r="BX19" s="12">
        <v>-10</v>
      </c>
      <c r="BY19" s="12">
        <v>0</v>
      </c>
      <c r="BZ19" s="12">
        <v>0</v>
      </c>
      <c r="CA19" s="12">
        <v>-20</v>
      </c>
      <c r="CB19" s="12">
        <v>-10</v>
      </c>
      <c r="CC19" s="12">
        <v>0</v>
      </c>
      <c r="CD19" s="56"/>
      <c r="CE19" s="14"/>
      <c r="CF19" s="32"/>
      <c r="CG19" s="28"/>
      <c r="CN19" s="105">
        <f>(R4-R19)</f>
        <v>0</v>
      </c>
      <c r="CO19" s="108">
        <f>Round3!CN19</f>
        <v>0</v>
      </c>
      <c r="CP19" s="96" t="s">
        <v>94</v>
      </c>
      <c r="CQ19" s="64"/>
      <c r="CR19" s="64"/>
      <c r="CS19" s="64"/>
      <c r="CT19" s="92"/>
    </row>
    <row r="20" spans="1:98" ht="15" customHeight="1" x14ac:dyDescent="0.25">
      <c r="A20" s="8" t="s">
        <v>100</v>
      </c>
      <c r="B20" s="42"/>
      <c r="C20" s="13"/>
      <c r="D20" s="13"/>
      <c r="E20" s="13"/>
      <c r="F20" s="13"/>
      <c r="G20" s="13"/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1">
        <v>0</v>
      </c>
      <c r="S20" s="17">
        <v>0</v>
      </c>
      <c r="T20" s="17">
        <v>0</v>
      </c>
      <c r="U20" s="12">
        <v>-3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12">
        <v>0</v>
      </c>
      <c r="AB20" s="12">
        <v>-20</v>
      </c>
      <c r="AC20" s="12">
        <v>0</v>
      </c>
      <c r="AD20" s="12">
        <v>0</v>
      </c>
      <c r="AE20" s="12">
        <v>-10</v>
      </c>
      <c r="AF20" s="12">
        <v>0</v>
      </c>
      <c r="AG20" s="12">
        <v>-10</v>
      </c>
      <c r="AH20" s="20"/>
      <c r="AI20" s="19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0"/>
      <c r="AY20" s="19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5">
        <v>0</v>
      </c>
      <c r="BO20" s="18">
        <v>0</v>
      </c>
      <c r="BP20" s="15">
        <v>0</v>
      </c>
      <c r="BQ20" s="15">
        <v>-3</v>
      </c>
      <c r="BR20" s="15">
        <v>0</v>
      </c>
      <c r="BS20" s="15">
        <v>0</v>
      </c>
      <c r="BT20" s="12">
        <v>0</v>
      </c>
      <c r="BU20" s="12">
        <v>0</v>
      </c>
      <c r="BV20" s="12">
        <v>20</v>
      </c>
      <c r="BW20" s="12">
        <v>0</v>
      </c>
      <c r="BX20" s="12">
        <v>-20</v>
      </c>
      <c r="BY20" s="12">
        <v>0</v>
      </c>
      <c r="BZ20" s="12">
        <v>0</v>
      </c>
      <c r="CA20" s="12">
        <v>-10</v>
      </c>
      <c r="CB20" s="12">
        <v>0</v>
      </c>
      <c r="CC20" s="12">
        <v>-10</v>
      </c>
      <c r="CD20" s="56"/>
      <c r="CE20" s="14"/>
      <c r="CF20" s="32"/>
      <c r="CG20" s="28"/>
      <c r="CN20" s="105">
        <f>((AH4+AH7)-(AH5+AH9))</f>
        <v>0</v>
      </c>
      <c r="CO20" s="108">
        <f>Round3!CN20</f>
        <v>0</v>
      </c>
      <c r="CP20" s="96" t="s">
        <v>96</v>
      </c>
      <c r="CQ20" s="64"/>
      <c r="CR20" s="64"/>
      <c r="CS20" s="64"/>
      <c r="CT20" s="92"/>
    </row>
    <row r="21" spans="1:98" ht="15" customHeight="1" x14ac:dyDescent="0.25">
      <c r="A21" s="8" t="s">
        <v>38</v>
      </c>
      <c r="B21" s="43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1">
        <v>0</v>
      </c>
      <c r="S21" s="45">
        <v>0</v>
      </c>
      <c r="T21" s="45">
        <v>1</v>
      </c>
      <c r="U21" s="46">
        <v>0</v>
      </c>
      <c r="V21" s="46">
        <v>0</v>
      </c>
      <c r="W21" s="46">
        <v>0</v>
      </c>
      <c r="X21" s="44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21">
        <v>0</v>
      </c>
      <c r="AI21" s="45">
        <v>0</v>
      </c>
      <c r="AJ21" s="46">
        <v>0</v>
      </c>
      <c r="AK21" s="46">
        <v>1</v>
      </c>
      <c r="AL21" s="46">
        <v>0</v>
      </c>
      <c r="AM21" s="46">
        <v>0</v>
      </c>
      <c r="AN21" s="44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-10</v>
      </c>
      <c r="AW21" s="52">
        <v>-10</v>
      </c>
      <c r="AX21" s="24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25">
        <v>0</v>
      </c>
      <c r="BO21" s="49">
        <v>0</v>
      </c>
      <c r="BP21" s="50">
        <v>0</v>
      </c>
      <c r="BQ21" s="50">
        <v>0</v>
      </c>
      <c r="BR21" s="50">
        <v>0</v>
      </c>
      <c r="BS21" s="50">
        <v>1</v>
      </c>
      <c r="BT21" s="44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7"/>
      <c r="CE21" s="54"/>
      <c r="CF21" s="33"/>
      <c r="CG21" s="28"/>
      <c r="CN21" s="105">
        <f>((BN4+BN7)-(BN19))</f>
        <v>0</v>
      </c>
      <c r="CO21" s="108">
        <f>Round3!CN21</f>
        <v>0</v>
      </c>
      <c r="CP21" s="96" t="s">
        <v>88</v>
      </c>
      <c r="CQ21" s="64"/>
      <c r="CR21" s="64"/>
      <c r="CS21" s="64"/>
      <c r="CT21" s="92"/>
    </row>
    <row r="22" spans="1:98" ht="15" customHeight="1" x14ac:dyDescent="0.2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"/>
      <c r="AI22" s="11"/>
      <c r="AJ22" s="11"/>
      <c r="AK22" s="11"/>
      <c r="AL22" s="11"/>
      <c r="AM22" s="1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1"/>
      <c r="BO22" s="11"/>
      <c r="BP22" s="11"/>
      <c r="BQ22" s="11"/>
      <c r="BR22" s="11"/>
      <c r="BS22" s="11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1"/>
      <c r="CE22" s="11"/>
      <c r="CF22" s="11"/>
      <c r="CG22" s="26"/>
      <c r="CN22" s="105">
        <f>(AX12)-((B5)+(AH5))</f>
        <v>0</v>
      </c>
      <c r="CO22" s="108">
        <f>Round3!CN22</f>
        <v>0</v>
      </c>
      <c r="CP22" s="96" t="s">
        <v>90</v>
      </c>
      <c r="CQ22" s="64"/>
      <c r="CR22" s="64"/>
      <c r="CS22" s="64"/>
      <c r="CT22" s="92"/>
    </row>
    <row r="23" spans="1:98" ht="15" customHeight="1" x14ac:dyDescent="0.25">
      <c r="A23" s="85" t="s">
        <v>86</v>
      </c>
      <c r="B23" s="88">
        <f>Round2!B25</f>
        <v>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>
        <f>Round2!R25</f>
        <v>0</v>
      </c>
      <c r="S23" s="89"/>
      <c r="T23" s="89"/>
      <c r="U23" s="89"/>
      <c r="V23" s="89"/>
      <c r="W23" s="89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>
        <f>Round2!AH25</f>
        <v>0</v>
      </c>
      <c r="AI23" s="89"/>
      <c r="AJ23" s="89"/>
      <c r="AK23" s="89"/>
      <c r="AL23" s="89"/>
      <c r="AM23" s="89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>
        <f>Round2!AX25</f>
        <v>0</v>
      </c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>
        <f>Round2!BN25</f>
        <v>0</v>
      </c>
      <c r="BO23" s="11"/>
      <c r="BP23" s="11"/>
      <c r="BQ23" s="11"/>
      <c r="BR23" s="11"/>
      <c r="BS23" s="11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1"/>
      <c r="CE23" s="11"/>
      <c r="CF23" s="11"/>
      <c r="CG23" s="29"/>
      <c r="CN23" s="105">
        <f>(AX13+B3)</f>
        <v>0</v>
      </c>
      <c r="CO23" s="108">
        <f>Round3!CN23</f>
        <v>0</v>
      </c>
      <c r="CP23" s="96" t="s">
        <v>95</v>
      </c>
      <c r="CQ23" s="64"/>
      <c r="CR23" s="64"/>
      <c r="CS23" s="64"/>
      <c r="CT23" s="92"/>
    </row>
    <row r="24" spans="1:98" ht="15" customHeight="1" x14ac:dyDescent="0.25">
      <c r="A24" s="85" t="s">
        <v>87</v>
      </c>
      <c r="B24" s="89">
        <f>SUM(B3:B21)</f>
        <v>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>
        <f>SUM(R3:R21)</f>
        <v>0</v>
      </c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>
        <f>SUM(AH3:AH21)</f>
        <v>0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>
        <f>SUM(AX3:AX21)</f>
        <v>0</v>
      </c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>
        <f>SUM(BN3:BN21)</f>
        <v>0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29"/>
      <c r="CN24" s="105"/>
      <c r="CO24" s="64"/>
      <c r="CP24" s="64"/>
      <c r="CQ24" s="64"/>
      <c r="CR24" s="64"/>
      <c r="CS24" s="64"/>
      <c r="CT24" s="92"/>
    </row>
    <row r="25" spans="1:98" ht="15" customHeight="1" x14ac:dyDescent="0.25">
      <c r="A25" s="111" t="s">
        <v>106</v>
      </c>
      <c r="B25" s="111">
        <v>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>
        <f>((R4*T4)+(R14*T14)+(R15*T15)+(R16*T16)+(R17*T17)+(R18*T18)+(R19*T19)+(R20*T20)+(R21*T21))+((AH5*AJ4)+(AH5*AJ5)+(AH6*AJ6)+(AH7*AJ7)+(AH9*AJ9)+(AH10*AJ10)+(AH21*AJ21))+((AX11*AZ11)+(AX12*AZ12)+(AX13*AZ13))+((BN4*BP4)+(BN7*BP7)+(BN10*BP10)+(BN14*BP14)+(BN15*BP15)+(BN19*BP19)+(BN20*BP20)+(BN21*BP21))+((B3*D3)+(B4*D4)+(B5*D5)+(B6*D6)+(B7*D7)+(B8*D8)+(B9*D9)+(B21*D21))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f>((AH4*AK4)+(AH5*AK5)+(AH6*AK6)+(AH7*AK7)+(AH9*AK9)+(AH10*AK10)+(AH21*AK21))+((AX11*BA11)+(AX12*BA12)+(AX13*BA13))+((B3*E3)+(B4*E4)+(B5*E5)+(B6*E6)+(B7*E7)+(B8*E8)+(B9*E9)+(B21*E21))+((R4*U4)+(R14*U14)+(R15*U15)+(R16*U16)+(R17*U17)+(R18*U18)+(R19*U19)+(R20*U20)+(R21*U21))+((BN4*BQ4)+(BN7*BQ7)+(BN10*BQ10)+(BN14*BQ14)+(BN15*BQ15)+(BN19*BQ19)+(BN20*BQ20)+(BN21*BQ21))</f>
        <v>0</v>
      </c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>
        <f>((BB11)+(AX12*BB12)+(AX13*BB13))+((BN4*BR4)+(BN7*BR7)+(BN10*BR10)+(BN14*BR14)+(BN15*BR15)+(BN19*BR19)+(BN20*BR20)+(BN21*BR21))+((R4*V4)+(R14*V14)+(R15*V15)+(R16*V16)+(R17*V17)+(R18*V18)+(R19*V19)+(R20*V20)+(R21*V21))+((B3*F3)+(B4*F4)+(B5*F5)+(B6*F6)+(B7*F7)+(B8*F8)+(B9*F9)+(B21*F21))+((AH4*AL4)+(AH5*AL5)+(AH6*AL6)+(AH7*AL7)+(AH9*AL9)+(AH10*AL10)+(AH21*AL21))</f>
        <v>0</v>
      </c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>
        <f>((BN4*BS4)+(BN7*BS7)+(BN10*BS10)+(BN14*BS14)+(BN15*BS15)+(BN19*BS19)+(BN20*BS20)+(BN21*BS21))+((AX11*BC11)+(AX12*BC12)+(AX13*BC13))+((AH4*AM4)+(AH5*AM5)+(AH6*AM6)+(AH7*AM7)+(AH9*AM9)+(AH10*AM10)+(AH21*AM21))+((R4*W4)+(R14*W14)+(R15*W15)+(R16*W16)+(R17*W17)+(R18*W18)+(R19*W19)+(R20*W20)+(R21*W21))+((B3*G3)+(B4*G4)+(B5*G5)+(B6*G6)+(B7*G7)+(B8*G8)+(B9*G9)+(B21*G21))</f>
        <v>0</v>
      </c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"/>
      <c r="CF25" s="11"/>
      <c r="CG25" s="29"/>
      <c r="CN25" s="105"/>
      <c r="CO25" s="101" t="s">
        <v>104</v>
      </c>
      <c r="CP25" s="98"/>
      <c r="CQ25" s="98"/>
      <c r="CR25" s="98"/>
      <c r="CS25" s="98"/>
      <c r="CT25" s="92"/>
    </row>
    <row r="26" spans="1:98" ht="15" customHeight="1" x14ac:dyDescent="0.25">
      <c r="A26" s="86" t="s">
        <v>69</v>
      </c>
      <c r="B26" s="110">
        <f>B25</f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>IF(R25&lt;2,2, IF(R25&gt;15, 15, IF(AND(2&lt;R25,R25&lt;16),R25)))</f>
        <v>2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>
        <f>IF(AH25&lt;2,2, IF(AH25&gt;15, 15, IF(AND(2&lt;AH25,AH25&lt;16),AH25)))</f>
        <v>2</v>
      </c>
      <c r="AI26" s="110">
        <f t="shared" ref="AI26:BM26" si="0">IF(AI25&lt;2,2, IF(AI25&gt;15, 15, IF(2&lt;AI25&lt;16,AI25)))</f>
        <v>2</v>
      </c>
      <c r="AJ26" s="110">
        <f t="shared" si="0"/>
        <v>2</v>
      </c>
      <c r="AK26" s="110">
        <f t="shared" si="0"/>
        <v>2</v>
      </c>
      <c r="AL26" s="110">
        <f t="shared" si="0"/>
        <v>2</v>
      </c>
      <c r="AM26" s="110">
        <f t="shared" si="0"/>
        <v>2</v>
      </c>
      <c r="AN26" s="110">
        <f t="shared" si="0"/>
        <v>2</v>
      </c>
      <c r="AO26" s="110">
        <f t="shared" si="0"/>
        <v>2</v>
      </c>
      <c r="AP26" s="110">
        <f t="shared" si="0"/>
        <v>2</v>
      </c>
      <c r="AQ26" s="110">
        <f t="shared" si="0"/>
        <v>2</v>
      </c>
      <c r="AR26" s="110">
        <f t="shared" si="0"/>
        <v>2</v>
      </c>
      <c r="AS26" s="110">
        <f t="shared" si="0"/>
        <v>2</v>
      </c>
      <c r="AT26" s="110">
        <f t="shared" si="0"/>
        <v>2</v>
      </c>
      <c r="AU26" s="110">
        <f t="shared" si="0"/>
        <v>2</v>
      </c>
      <c r="AV26" s="110">
        <f t="shared" si="0"/>
        <v>2</v>
      </c>
      <c r="AW26" s="110">
        <f t="shared" si="0"/>
        <v>2</v>
      </c>
      <c r="AX26" s="110">
        <f>IF(AX25&lt;2,2, IF(AX25&gt;15, 15, IF(AND(2&lt;AX25,AX25&lt;16),AX25)))</f>
        <v>2</v>
      </c>
      <c r="AY26" s="110">
        <f t="shared" si="0"/>
        <v>2</v>
      </c>
      <c r="AZ26" s="110">
        <f t="shared" si="0"/>
        <v>2</v>
      </c>
      <c r="BA26" s="110">
        <f t="shared" si="0"/>
        <v>2</v>
      </c>
      <c r="BB26" s="110">
        <f t="shared" si="0"/>
        <v>2</v>
      </c>
      <c r="BC26" s="110">
        <f t="shared" si="0"/>
        <v>2</v>
      </c>
      <c r="BD26" s="110">
        <f t="shared" si="0"/>
        <v>2</v>
      </c>
      <c r="BE26" s="110">
        <f t="shared" si="0"/>
        <v>2</v>
      </c>
      <c r="BF26" s="110">
        <f t="shared" si="0"/>
        <v>2</v>
      </c>
      <c r="BG26" s="110">
        <f t="shared" si="0"/>
        <v>2</v>
      </c>
      <c r="BH26" s="110">
        <f t="shared" si="0"/>
        <v>2</v>
      </c>
      <c r="BI26" s="110">
        <f t="shared" si="0"/>
        <v>2</v>
      </c>
      <c r="BJ26" s="110">
        <f t="shared" si="0"/>
        <v>2</v>
      </c>
      <c r="BK26" s="110">
        <f t="shared" si="0"/>
        <v>2</v>
      </c>
      <c r="BL26" s="110">
        <f t="shared" si="0"/>
        <v>2</v>
      </c>
      <c r="BM26" s="110">
        <f t="shared" si="0"/>
        <v>2</v>
      </c>
      <c r="BN26" s="110">
        <f>IF(BN25&lt;2,2, IF(BN25&gt;15, 15, IF(AND(2&lt;BN25,BN25&lt;16),BN25)))</f>
        <v>2</v>
      </c>
      <c r="CN26" s="105">
        <f>(BN19)</f>
        <v>0</v>
      </c>
      <c r="CO26" s="108">
        <f>Round3!CN26</f>
        <v>0</v>
      </c>
      <c r="CP26" s="96" t="s">
        <v>89</v>
      </c>
      <c r="CQ26" s="64"/>
      <c r="CR26" s="64"/>
      <c r="CS26" s="64"/>
      <c r="CT26" s="92"/>
    </row>
    <row r="27" spans="1:98" ht="15" customHeight="1" x14ac:dyDescent="0.25">
      <c r="CN27" s="105">
        <f>((AX12)-((B9+AH9+B5+AH5)))</f>
        <v>0</v>
      </c>
      <c r="CO27" s="108">
        <f>Round3!CN27</f>
        <v>0</v>
      </c>
      <c r="CP27" s="96" t="s">
        <v>90</v>
      </c>
      <c r="CQ27" s="64"/>
      <c r="CR27" s="64"/>
      <c r="CS27" s="64"/>
      <c r="CT27" s="92"/>
    </row>
    <row r="28" spans="1:98" ht="15" customHeight="1" thickBot="1" x14ac:dyDescent="0.3">
      <c r="B28" s="107" t="s">
        <v>107</v>
      </c>
      <c r="CN28" s="106">
        <f>(BN21)</f>
        <v>0</v>
      </c>
      <c r="CO28" s="109">
        <f>Round3!CN28</f>
        <v>0</v>
      </c>
      <c r="CP28" s="97" t="s">
        <v>92</v>
      </c>
      <c r="CQ28" s="93"/>
      <c r="CR28" s="93"/>
      <c r="CS28" s="93"/>
      <c r="CT28" s="94"/>
    </row>
    <row r="29" spans="1:98" ht="15" customHeight="1" x14ac:dyDescent="0.25">
      <c r="B29" s="107" t="s">
        <v>108</v>
      </c>
    </row>
    <row r="40" spans="1:26" ht="15" customHeight="1" x14ac:dyDescent="0.25">
      <c r="A40" s="8"/>
      <c r="B40" s="63"/>
      <c r="C40" s="63"/>
      <c r="D40" s="63"/>
      <c r="E40" s="6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8"/>
      <c r="B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8"/>
      <c r="B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8"/>
      <c r="B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8"/>
      <c r="B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8"/>
      <c r="B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8"/>
      <c r="B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8"/>
      <c r="B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8"/>
      <c r="B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8"/>
      <c r="B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8"/>
      <c r="B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8"/>
      <c r="B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8"/>
      <c r="B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8"/>
      <c r="B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8"/>
      <c r="B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8"/>
      <c r="B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AY1:BC1"/>
    <mergeCell ref="BD1:BM1"/>
    <mergeCell ref="BO1:BS1"/>
    <mergeCell ref="BT1:CC1"/>
    <mergeCell ref="D1:G1"/>
    <mergeCell ref="H1:Q1"/>
    <mergeCell ref="S1:W1"/>
    <mergeCell ref="X1:AG1"/>
    <mergeCell ref="AI1:AM1"/>
    <mergeCell ref="AN1:AW1"/>
  </mergeCells>
  <conditionalFormatting sqref="CJ5">
    <cfRule type="expression" dxfId="107" priority="42">
      <formula>$CI$5&gt;0</formula>
    </cfRule>
    <cfRule type="expression" dxfId="106" priority="52">
      <formula>$CI$5&lt;0</formula>
    </cfRule>
  </conditionalFormatting>
  <conditionalFormatting sqref="CJ6">
    <cfRule type="expression" dxfId="105" priority="41">
      <formula>$CI$6&gt;0</formula>
    </cfRule>
    <cfRule type="expression" dxfId="104" priority="51">
      <formula>$CI$6&lt;0</formula>
    </cfRule>
  </conditionalFormatting>
  <conditionalFormatting sqref="CJ8">
    <cfRule type="expression" dxfId="103" priority="40">
      <formula>$CI$8&gt;0</formula>
    </cfRule>
    <cfRule type="expression" dxfId="102" priority="50">
      <formula>$CI$8&lt;0</formula>
    </cfRule>
  </conditionalFormatting>
  <conditionalFormatting sqref="CJ9">
    <cfRule type="expression" dxfId="101" priority="39">
      <formula>$CI$9&gt;0</formula>
    </cfRule>
    <cfRule type="expression" dxfId="100" priority="49">
      <formula>$CI$9&lt;0</formula>
    </cfRule>
  </conditionalFormatting>
  <conditionalFormatting sqref="CJ10">
    <cfRule type="expression" dxfId="99" priority="38">
      <formula>$CI$10&gt;0</formula>
    </cfRule>
    <cfRule type="expression" dxfId="98" priority="48">
      <formula>$CI$10&lt;0</formula>
    </cfRule>
  </conditionalFormatting>
  <conditionalFormatting sqref="CJ12">
    <cfRule type="expression" dxfId="97" priority="37">
      <formula>$CI$12&gt;0</formula>
    </cfRule>
    <cfRule type="expression" dxfId="96" priority="47">
      <formula>$CI$12&lt;0</formula>
    </cfRule>
  </conditionalFormatting>
  <conditionalFormatting sqref="CJ13">
    <cfRule type="expression" dxfId="95" priority="36">
      <formula>$CI$13&gt;0</formula>
    </cfRule>
    <cfRule type="expression" dxfId="94" priority="46">
      <formula>$CI$13&lt;0</formula>
    </cfRule>
  </conditionalFormatting>
  <conditionalFormatting sqref="CJ15">
    <cfRule type="expression" dxfId="93" priority="35">
      <formula>$CI$15&gt;0</formula>
    </cfRule>
    <cfRule type="expression" dxfId="92" priority="45">
      <formula>$CI$15&lt;0</formula>
    </cfRule>
  </conditionalFormatting>
  <conditionalFormatting sqref="CJ17">
    <cfRule type="expression" dxfId="91" priority="34">
      <formula>$CI$17&gt;0</formula>
    </cfRule>
    <cfRule type="expression" dxfId="90" priority="44">
      <formula>$CI$17&lt;0</formula>
    </cfRule>
  </conditionalFormatting>
  <conditionalFormatting sqref="CJ18">
    <cfRule type="expression" dxfId="89" priority="33">
      <formula>$CI$18&gt;0</formula>
    </cfRule>
    <cfRule type="expression" dxfId="88" priority="43">
      <formula>$CI$18&lt;0</formula>
    </cfRule>
  </conditionalFormatting>
  <conditionalFormatting sqref="CO18 CO27:CO28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CO19:CO22">
    <cfRule type="cellIs" dxfId="85" priority="13" operator="lessThan">
      <formula>0</formula>
    </cfRule>
    <cfRule type="cellIs" dxfId="84" priority="14" operator="greaterThan">
      <formula>0</formula>
    </cfRule>
  </conditionalFormatting>
  <conditionalFormatting sqref="CO4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CO5:CO8">
    <cfRule type="cellIs" dxfId="81" priority="9" operator="lessThan">
      <formula>0</formula>
    </cfRule>
    <cfRule type="cellIs" dxfId="80" priority="10" operator="greaterThan">
      <formula>0</formula>
    </cfRule>
  </conditionalFormatting>
  <conditionalFormatting sqref="CO11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CO12:CO15">
    <cfRule type="cellIs" dxfId="77" priority="5" operator="lessThan">
      <formula>0</formula>
    </cfRule>
    <cfRule type="cellIs" dxfId="76" priority="6" operator="greaterThan">
      <formula>0</formula>
    </cfRule>
  </conditionalFormatting>
  <conditionalFormatting sqref="CO26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CO23">
    <cfRule type="cellIs" dxfId="73" priority="1" operator="lessThan">
      <formula>0</formula>
    </cfRule>
    <cfRule type="cellIs" dxfId="72" priority="2" operator="greaterThan">
      <formula>0</formula>
    </cfRule>
  </conditionalFormatting>
  <pageMargins left="0.7" right="0.7" top="0.75" bottom="0.75" header="0.3" footer="0.3"/>
  <ignoredErrors>
    <ignoredError sqref="CN7 CN27 AX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D13" sqref="CD13"/>
    </sheetView>
  </sheetViews>
  <sheetFormatPr defaultColWidth="5.7109375" defaultRowHeight="15" customHeight="1" outlineLevelCol="2" x14ac:dyDescent="0.25"/>
  <cols>
    <col min="1" max="1" width="21.42578125" bestFit="1" customWidth="1"/>
    <col min="2" max="2" width="13.42578125" bestFit="1" customWidth="1"/>
    <col min="3" max="7" width="4.28515625" hidden="1" customWidth="1" outlineLevel="2"/>
    <col min="8" max="17" width="6.7109375" hidden="1" customWidth="1" outlineLevel="1"/>
    <col min="18" max="18" width="9.42578125" bestFit="1" customWidth="1" collapsed="1"/>
    <col min="19" max="23" width="4.28515625" hidden="1" customWidth="1" outlineLevel="2"/>
    <col min="24" max="33" width="6.7109375" hidden="1" customWidth="1" outlineLevel="1"/>
    <col min="34" max="34" width="8.85546875" bestFit="1" customWidth="1" collapsed="1"/>
    <col min="35" max="39" width="4.28515625" hidden="1" customWidth="1" outlineLevel="2"/>
    <col min="40" max="49" width="6.7109375" hidden="1" customWidth="1" outlineLevel="1"/>
    <col min="50" max="50" width="8.140625" bestFit="1" customWidth="1" collapsed="1"/>
    <col min="51" max="55" width="4.28515625" hidden="1" customWidth="1" outlineLevel="2"/>
    <col min="56" max="65" width="6.7109375" hidden="1" customWidth="1" outlineLevel="1"/>
    <col min="66" max="66" width="9.42578125" bestFit="1" customWidth="1" collapsed="1"/>
    <col min="67" max="71" width="4.28515625" hidden="1" customWidth="1" outlineLevel="2"/>
    <col min="72" max="81" width="6.7109375" hidden="1" customWidth="1" outlineLevel="1"/>
    <col min="82" max="82" width="10.28515625" bestFit="1" customWidth="1" collapsed="1"/>
    <col min="83" max="83" width="5.140625" bestFit="1" customWidth="1"/>
    <col min="84" max="84" width="10" bestFit="1" customWidth="1"/>
    <col min="85" max="85" width="6.7109375" customWidth="1"/>
    <col min="86" max="86" width="21.140625" bestFit="1" customWidth="1"/>
    <col min="87" max="88" width="9.7109375" customWidth="1"/>
    <col min="89" max="89" width="10.7109375" bestFit="1" customWidth="1"/>
    <col min="90" max="90" width="7.7109375" bestFit="1" customWidth="1"/>
    <col min="91" max="91" width="8.7109375" bestFit="1" customWidth="1"/>
    <col min="92" max="92" width="5.7109375" customWidth="1"/>
  </cols>
  <sheetData>
    <row r="1" spans="1:98" ht="15" customHeight="1" x14ac:dyDescent="0.25">
      <c r="A1" s="60" t="s">
        <v>56</v>
      </c>
      <c r="B1" s="60" t="s">
        <v>55</v>
      </c>
      <c r="C1" s="60"/>
      <c r="D1" s="112" t="s">
        <v>57</v>
      </c>
      <c r="E1" s="112"/>
      <c r="F1" s="112"/>
      <c r="G1" s="112"/>
      <c r="H1" s="112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8"/>
      <c r="S1" s="112" t="s">
        <v>57</v>
      </c>
      <c r="T1" s="112"/>
      <c r="U1" s="112"/>
      <c r="V1" s="112"/>
      <c r="W1" s="112"/>
      <c r="X1" s="112" t="s">
        <v>58</v>
      </c>
      <c r="Y1" s="112"/>
      <c r="Z1" s="112"/>
      <c r="AA1" s="112"/>
      <c r="AB1" s="112"/>
      <c r="AC1" s="112"/>
      <c r="AD1" s="112"/>
      <c r="AE1" s="112"/>
      <c r="AF1" s="112"/>
      <c r="AG1" s="112"/>
      <c r="AH1" s="8"/>
      <c r="AI1" s="112" t="s">
        <v>57</v>
      </c>
      <c r="AJ1" s="112"/>
      <c r="AK1" s="112"/>
      <c r="AL1" s="112"/>
      <c r="AM1" s="112"/>
      <c r="AN1" s="112" t="s">
        <v>58</v>
      </c>
      <c r="AO1" s="112"/>
      <c r="AP1" s="112"/>
      <c r="AQ1" s="112"/>
      <c r="AR1" s="112"/>
      <c r="AS1" s="112"/>
      <c r="AT1" s="112"/>
      <c r="AU1" s="112"/>
      <c r="AV1" s="112"/>
      <c r="AW1" s="112"/>
      <c r="AX1" s="8"/>
      <c r="AY1" s="112" t="s">
        <v>57</v>
      </c>
      <c r="AZ1" s="112"/>
      <c r="BA1" s="112"/>
      <c r="BB1" s="112"/>
      <c r="BC1" s="112"/>
      <c r="BD1" s="112" t="s">
        <v>58</v>
      </c>
      <c r="BE1" s="112"/>
      <c r="BF1" s="112"/>
      <c r="BG1" s="112"/>
      <c r="BH1" s="112"/>
      <c r="BI1" s="112"/>
      <c r="BJ1" s="112"/>
      <c r="BK1" s="112"/>
      <c r="BL1" s="112"/>
      <c r="BM1" s="112"/>
      <c r="BN1" s="8"/>
      <c r="BO1" s="112" t="s">
        <v>57</v>
      </c>
      <c r="BP1" s="112"/>
      <c r="BQ1" s="112"/>
      <c r="BR1" s="112"/>
      <c r="BS1" s="112"/>
      <c r="BT1" s="112" t="s">
        <v>58</v>
      </c>
      <c r="BU1" s="112"/>
      <c r="BV1" s="112"/>
      <c r="BW1" s="112"/>
      <c r="BX1" s="112"/>
      <c r="BY1" s="112"/>
      <c r="BZ1" s="112"/>
      <c r="CA1" s="112"/>
      <c r="CB1" s="112"/>
      <c r="CC1" s="112"/>
      <c r="CD1" s="8"/>
      <c r="CE1" s="8"/>
      <c r="CF1" s="8"/>
      <c r="CG1" s="26"/>
    </row>
    <row r="2" spans="1:98" ht="15" customHeight="1" thickBot="1" x14ac:dyDescent="0.3">
      <c r="A2" s="62" t="s">
        <v>0</v>
      </c>
      <c r="B2" s="10" t="s">
        <v>1</v>
      </c>
      <c r="C2" s="58" t="s">
        <v>54</v>
      </c>
      <c r="D2" s="58" t="s">
        <v>50</v>
      </c>
      <c r="E2" s="58" t="s">
        <v>51</v>
      </c>
      <c r="F2" s="58" t="s">
        <v>52</v>
      </c>
      <c r="G2" s="58" t="s">
        <v>53</v>
      </c>
      <c r="H2" s="35" t="s">
        <v>59</v>
      </c>
      <c r="I2" s="35" t="s">
        <v>60</v>
      </c>
      <c r="J2" s="35" t="s">
        <v>61</v>
      </c>
      <c r="K2" s="35" t="s">
        <v>62</v>
      </c>
      <c r="L2" s="35" t="s">
        <v>63</v>
      </c>
      <c r="M2" s="35" t="s">
        <v>65</v>
      </c>
      <c r="N2" s="35" t="s">
        <v>66</v>
      </c>
      <c r="O2" s="35" t="s">
        <v>64</v>
      </c>
      <c r="P2" s="35" t="s">
        <v>67</v>
      </c>
      <c r="Q2" s="35" t="s">
        <v>68</v>
      </c>
      <c r="R2" s="10" t="s">
        <v>2</v>
      </c>
      <c r="S2" s="59" t="s">
        <v>54</v>
      </c>
      <c r="T2" s="59" t="s">
        <v>50</v>
      </c>
      <c r="U2" s="59" t="s">
        <v>51</v>
      </c>
      <c r="V2" s="59" t="s">
        <v>52</v>
      </c>
      <c r="W2" s="59" t="s">
        <v>53</v>
      </c>
      <c r="X2" s="35" t="s">
        <v>59</v>
      </c>
      <c r="Y2" s="35" t="s">
        <v>60</v>
      </c>
      <c r="Z2" s="35" t="s">
        <v>61</v>
      </c>
      <c r="AA2" s="35" t="s">
        <v>62</v>
      </c>
      <c r="AB2" s="35" t="s">
        <v>63</v>
      </c>
      <c r="AC2" s="35" t="s">
        <v>65</v>
      </c>
      <c r="AD2" s="35" t="s">
        <v>66</v>
      </c>
      <c r="AE2" s="35" t="s">
        <v>64</v>
      </c>
      <c r="AF2" s="35" t="s">
        <v>67</v>
      </c>
      <c r="AG2" s="35" t="s">
        <v>68</v>
      </c>
      <c r="AH2" s="10" t="s">
        <v>3</v>
      </c>
      <c r="AI2" s="59" t="s">
        <v>54</v>
      </c>
      <c r="AJ2" s="59" t="s">
        <v>50</v>
      </c>
      <c r="AK2" s="59" t="s">
        <v>51</v>
      </c>
      <c r="AL2" s="59" t="s">
        <v>52</v>
      </c>
      <c r="AM2" s="59" t="s">
        <v>53</v>
      </c>
      <c r="AN2" s="35" t="s">
        <v>59</v>
      </c>
      <c r="AO2" s="35" t="s">
        <v>60</v>
      </c>
      <c r="AP2" s="35" t="s">
        <v>61</v>
      </c>
      <c r="AQ2" s="35" t="s">
        <v>62</v>
      </c>
      <c r="AR2" s="35" t="s">
        <v>63</v>
      </c>
      <c r="AS2" s="35" t="s">
        <v>65</v>
      </c>
      <c r="AT2" s="35" t="s">
        <v>66</v>
      </c>
      <c r="AU2" s="35" t="s">
        <v>64</v>
      </c>
      <c r="AV2" s="35" t="s">
        <v>67</v>
      </c>
      <c r="AW2" s="35" t="s">
        <v>68</v>
      </c>
      <c r="AX2" s="10" t="s">
        <v>4</v>
      </c>
      <c r="AY2" s="59" t="s">
        <v>54</v>
      </c>
      <c r="AZ2" s="59" t="s">
        <v>50</v>
      </c>
      <c r="BA2" s="59" t="s">
        <v>51</v>
      </c>
      <c r="BB2" s="59" t="s">
        <v>52</v>
      </c>
      <c r="BC2" s="59" t="s">
        <v>53</v>
      </c>
      <c r="BD2" s="35" t="s">
        <v>59</v>
      </c>
      <c r="BE2" s="35" t="s">
        <v>60</v>
      </c>
      <c r="BF2" s="35" t="s">
        <v>61</v>
      </c>
      <c r="BG2" s="35" t="s">
        <v>62</v>
      </c>
      <c r="BH2" s="35" t="s">
        <v>63</v>
      </c>
      <c r="BI2" s="35" t="s">
        <v>65</v>
      </c>
      <c r="BJ2" s="35" t="s">
        <v>66</v>
      </c>
      <c r="BK2" s="35" t="s">
        <v>64</v>
      </c>
      <c r="BL2" s="35" t="s">
        <v>67</v>
      </c>
      <c r="BM2" s="35" t="s">
        <v>68</v>
      </c>
      <c r="BN2" s="10" t="s">
        <v>5</v>
      </c>
      <c r="BO2" s="59" t="s">
        <v>54</v>
      </c>
      <c r="BP2" s="59" t="s">
        <v>50</v>
      </c>
      <c r="BQ2" s="59" t="s">
        <v>51</v>
      </c>
      <c r="BR2" s="59" t="s">
        <v>52</v>
      </c>
      <c r="BS2" s="59" t="s">
        <v>53</v>
      </c>
      <c r="BT2" s="35" t="s">
        <v>59</v>
      </c>
      <c r="BU2" s="35" t="s">
        <v>60</v>
      </c>
      <c r="BV2" s="35" t="s">
        <v>61</v>
      </c>
      <c r="BW2" s="35" t="s">
        <v>62</v>
      </c>
      <c r="BX2" s="35" t="s">
        <v>63</v>
      </c>
      <c r="BY2" s="35" t="s">
        <v>65</v>
      </c>
      <c r="BZ2" s="35" t="s">
        <v>66</v>
      </c>
      <c r="CA2" s="35" t="s">
        <v>64</v>
      </c>
      <c r="CB2" s="35" t="s">
        <v>67</v>
      </c>
      <c r="CC2" s="35" t="s">
        <v>68</v>
      </c>
      <c r="CD2" s="34" t="s">
        <v>6</v>
      </c>
      <c r="CE2" s="34" t="s">
        <v>7</v>
      </c>
      <c r="CF2" s="34" t="s">
        <v>8</v>
      </c>
      <c r="CG2" s="27"/>
    </row>
    <row r="3" spans="1:98" ht="15" customHeight="1" x14ac:dyDescent="0.25">
      <c r="A3" s="95" t="s">
        <v>98</v>
      </c>
      <c r="B3" s="21">
        <v>0</v>
      </c>
      <c r="C3" s="36">
        <v>0</v>
      </c>
      <c r="D3" s="36">
        <v>0</v>
      </c>
      <c r="E3" s="36">
        <v>0</v>
      </c>
      <c r="F3" s="36">
        <v>1</v>
      </c>
      <c r="G3" s="36">
        <v>0</v>
      </c>
      <c r="H3" s="36">
        <v>0</v>
      </c>
      <c r="I3" s="51">
        <v>10</v>
      </c>
      <c r="J3" s="51">
        <v>0</v>
      </c>
      <c r="K3" s="51">
        <v>0</v>
      </c>
      <c r="L3" s="51">
        <v>0</v>
      </c>
      <c r="M3" s="51">
        <v>0</v>
      </c>
      <c r="N3" s="51">
        <v>10</v>
      </c>
      <c r="O3" s="51">
        <v>10</v>
      </c>
      <c r="P3" s="51">
        <v>10</v>
      </c>
      <c r="Q3" s="51">
        <v>0</v>
      </c>
      <c r="R3" s="20"/>
      <c r="S3" s="37"/>
      <c r="T3" s="37"/>
      <c r="U3" s="38"/>
      <c r="V3" s="38"/>
      <c r="W3" s="38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"/>
      <c r="AI3" s="37"/>
      <c r="AJ3" s="38"/>
      <c r="AK3" s="38"/>
      <c r="AL3" s="38"/>
      <c r="AM3" s="3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20"/>
      <c r="AY3" s="37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24"/>
      <c r="BO3" s="37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55"/>
      <c r="CE3" s="53"/>
      <c r="CF3" s="31"/>
      <c r="CG3" s="28"/>
      <c r="CH3" s="81" t="s">
        <v>82</v>
      </c>
      <c r="CI3" s="83" t="s">
        <v>84</v>
      </c>
      <c r="CJ3" s="82" t="s">
        <v>85</v>
      </c>
      <c r="CK3" s="82" t="s">
        <v>83</v>
      </c>
      <c r="CL3" s="65"/>
      <c r="CN3" s="104" t="s">
        <v>99</v>
      </c>
      <c r="CO3" s="102" t="s">
        <v>103</v>
      </c>
      <c r="CP3" s="100"/>
      <c r="CQ3" s="100"/>
      <c r="CR3" s="100"/>
      <c r="CS3" s="100"/>
      <c r="CT3" s="91"/>
    </row>
    <row r="4" spans="1:98" ht="15" customHeight="1" x14ac:dyDescent="0.25">
      <c r="A4" s="8" t="s">
        <v>10</v>
      </c>
      <c r="B4" s="39">
        <v>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23">
        <v>0</v>
      </c>
      <c r="J4" s="23">
        <v>0</v>
      </c>
      <c r="K4" s="23">
        <v>0</v>
      </c>
      <c r="L4" s="23">
        <v>0</v>
      </c>
      <c r="M4" s="23">
        <v>10</v>
      </c>
      <c r="N4" s="23">
        <v>10</v>
      </c>
      <c r="O4" s="23">
        <v>10</v>
      </c>
      <c r="P4" s="23">
        <v>0</v>
      </c>
      <c r="Q4" s="23">
        <v>0</v>
      </c>
      <c r="R4" s="21">
        <v>0</v>
      </c>
      <c r="S4" s="17">
        <v>0</v>
      </c>
      <c r="T4" s="17">
        <v>0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10</v>
      </c>
      <c r="AC4" s="12">
        <v>0</v>
      </c>
      <c r="AD4" s="12">
        <v>0</v>
      </c>
      <c r="AE4" s="12">
        <v>10</v>
      </c>
      <c r="AF4" s="12">
        <v>0</v>
      </c>
      <c r="AG4" s="12">
        <v>0</v>
      </c>
      <c r="AH4" s="21">
        <v>0</v>
      </c>
      <c r="AI4" s="17">
        <v>0</v>
      </c>
      <c r="AJ4" s="12">
        <v>0</v>
      </c>
      <c r="AK4" s="12">
        <v>0</v>
      </c>
      <c r="AL4" s="12">
        <v>1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10</v>
      </c>
      <c r="AS4" s="12">
        <v>0</v>
      </c>
      <c r="AT4" s="12">
        <v>0</v>
      </c>
      <c r="AU4" s="12">
        <v>10</v>
      </c>
      <c r="AV4" s="12">
        <v>10</v>
      </c>
      <c r="AW4" s="12">
        <v>10</v>
      </c>
      <c r="AX4" s="20"/>
      <c r="AY4" s="19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25">
        <v>0</v>
      </c>
      <c r="BO4" s="18">
        <v>0</v>
      </c>
      <c r="BP4" s="15">
        <v>0</v>
      </c>
      <c r="BQ4" s="15">
        <v>0</v>
      </c>
      <c r="BR4" s="15">
        <v>1</v>
      </c>
      <c r="BS4" s="15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10</v>
      </c>
      <c r="BY4" s="12">
        <v>0</v>
      </c>
      <c r="BZ4" s="12">
        <v>0</v>
      </c>
      <c r="CA4" s="12">
        <v>10</v>
      </c>
      <c r="CB4" s="12">
        <v>0</v>
      </c>
      <c r="CC4" s="12">
        <v>0</v>
      </c>
      <c r="CD4" s="56"/>
      <c r="CE4" s="14"/>
      <c r="CF4" s="32"/>
      <c r="CG4" s="28"/>
      <c r="CH4" s="66" t="s">
        <v>9</v>
      </c>
      <c r="CI4" s="67"/>
      <c r="CJ4" s="67"/>
      <c r="CK4" s="67"/>
      <c r="CL4" s="68"/>
      <c r="CN4" s="105">
        <f>(AH10)</f>
        <v>0</v>
      </c>
      <c r="CO4" s="108">
        <f>Round4!CN4</f>
        <v>0</v>
      </c>
      <c r="CP4" s="96" t="s">
        <v>96</v>
      </c>
      <c r="CQ4" s="64"/>
      <c r="CR4" s="64"/>
      <c r="CS4" s="64"/>
      <c r="CT4" s="92"/>
    </row>
    <row r="5" spans="1:98" ht="15" customHeight="1" x14ac:dyDescent="0.25">
      <c r="A5" s="8" t="s">
        <v>12</v>
      </c>
      <c r="B5" s="40">
        <v>0</v>
      </c>
      <c r="C5" s="12">
        <v>0</v>
      </c>
      <c r="D5" s="12">
        <v>-1</v>
      </c>
      <c r="E5" s="12">
        <v>0</v>
      </c>
      <c r="F5" s="12">
        <v>-1</v>
      </c>
      <c r="G5" s="12">
        <v>-2</v>
      </c>
      <c r="H5" s="12">
        <v>-20</v>
      </c>
      <c r="I5" s="23">
        <v>10</v>
      </c>
      <c r="J5" s="23">
        <v>0</v>
      </c>
      <c r="K5" s="23">
        <v>0</v>
      </c>
      <c r="L5" s="23">
        <v>0</v>
      </c>
      <c r="M5" s="23">
        <v>-20</v>
      </c>
      <c r="N5" s="23">
        <v>-20</v>
      </c>
      <c r="O5" s="61">
        <v>-10</v>
      </c>
      <c r="P5" s="23">
        <v>-10</v>
      </c>
      <c r="Q5" s="23">
        <v>0</v>
      </c>
      <c r="R5" s="20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1">
        <v>0</v>
      </c>
      <c r="AI5" s="17">
        <v>0</v>
      </c>
      <c r="AJ5" s="12">
        <v>-1</v>
      </c>
      <c r="AK5" s="12">
        <v>0</v>
      </c>
      <c r="AL5" s="12">
        <v>-1</v>
      </c>
      <c r="AM5" s="12">
        <v>-2</v>
      </c>
      <c r="AN5" s="12">
        <v>-20</v>
      </c>
      <c r="AO5" s="12">
        <v>10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-10</v>
      </c>
      <c r="AV5" s="12">
        <v>-20</v>
      </c>
      <c r="AW5" s="12">
        <v>0</v>
      </c>
      <c r="AX5" s="20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20"/>
      <c r="BO5" s="19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56"/>
      <c r="CE5" s="14"/>
      <c r="CF5" s="32"/>
      <c r="CG5" s="28"/>
      <c r="CH5" s="69" t="s">
        <v>73</v>
      </c>
      <c r="CI5" s="70">
        <f>(((B3*H3)+(B4*H4)+(B5*H5)+(B6*H6)+(B7*H7)+(B8*H8)+(B9*H9)+(B21*H21))+((R4*X4)+(R14*X14)+(R15*X15)+(R16*X16)+(R17*X17)+(R18*X18)+(R19*X19)+(R20*X20)+(R21*X21))+((AH4*AN4)+(AH5*AN5)+(AH6*AN6)+(AH7*AN7)+(AH9*AN9)+(AH10*AN10)+(AH21*AN21))+((AX11*BD11)+(AX12*BD12)+(AX13*BD13))+((BN4*BT4)+(BN7*BT7)+(BN10*BT10)+(BN14*BT14)+(BN15*BT15)+(BN19*BT19)+(BN20*BT20)+(BN21*BT21)))</f>
        <v>0</v>
      </c>
      <c r="CJ5" s="70">
        <f>CI5/10</f>
        <v>0</v>
      </c>
      <c r="CK5" s="71">
        <f>CJ5+(Round3!CK5)-(0.75)*(Round3!CJ5)</f>
        <v>50</v>
      </c>
      <c r="CL5" s="72" t="s">
        <v>71</v>
      </c>
      <c r="CN5" s="105">
        <f>(BN10)</f>
        <v>0</v>
      </c>
      <c r="CO5" s="108">
        <f>Round4!CN5</f>
        <v>0</v>
      </c>
      <c r="CP5" s="96" t="s">
        <v>91</v>
      </c>
      <c r="CQ5" s="64"/>
      <c r="CR5" s="64"/>
      <c r="CS5" s="64"/>
      <c r="CT5" s="92"/>
    </row>
    <row r="6" spans="1:98" ht="15" customHeight="1" x14ac:dyDescent="0.25">
      <c r="A6" s="8" t="s">
        <v>14</v>
      </c>
      <c r="B6" s="40">
        <v>0</v>
      </c>
      <c r="C6" s="12">
        <v>0</v>
      </c>
      <c r="D6" s="12">
        <v>-2</v>
      </c>
      <c r="E6" s="12">
        <v>0</v>
      </c>
      <c r="F6" s="12">
        <v>-1</v>
      </c>
      <c r="G6" s="12">
        <v>-1</v>
      </c>
      <c r="H6" s="12">
        <v>0</v>
      </c>
      <c r="I6" s="23">
        <v>0</v>
      </c>
      <c r="J6" s="23">
        <v>-30</v>
      </c>
      <c r="K6" s="23">
        <v>-10</v>
      </c>
      <c r="L6" s="23">
        <v>10</v>
      </c>
      <c r="M6" s="23">
        <v>10</v>
      </c>
      <c r="N6" s="23">
        <v>-10</v>
      </c>
      <c r="O6" s="23">
        <v>0</v>
      </c>
      <c r="P6" s="23">
        <v>0</v>
      </c>
      <c r="Q6" s="23">
        <v>0</v>
      </c>
      <c r="R6" s="20"/>
      <c r="S6" s="19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1">
        <v>0</v>
      </c>
      <c r="AI6" s="17">
        <v>0</v>
      </c>
      <c r="AJ6" s="12">
        <v>-1</v>
      </c>
      <c r="AK6" s="12">
        <v>0</v>
      </c>
      <c r="AL6" s="12">
        <v>-1</v>
      </c>
      <c r="AM6" s="12">
        <v>-1</v>
      </c>
      <c r="AN6" s="12">
        <v>0</v>
      </c>
      <c r="AO6" s="12">
        <v>0</v>
      </c>
      <c r="AP6" s="12">
        <v>-30</v>
      </c>
      <c r="AQ6" s="12">
        <v>-10</v>
      </c>
      <c r="AR6" s="12">
        <v>10</v>
      </c>
      <c r="AS6" s="12">
        <v>0</v>
      </c>
      <c r="AT6" s="12">
        <v>10</v>
      </c>
      <c r="AU6" s="12">
        <v>-10</v>
      </c>
      <c r="AV6" s="12">
        <v>-10</v>
      </c>
      <c r="AW6" s="12">
        <v>10</v>
      </c>
      <c r="AX6" s="20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20"/>
      <c r="BO6" s="19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56"/>
      <c r="CE6" s="14"/>
      <c r="CF6" s="32"/>
      <c r="CG6" s="28"/>
      <c r="CH6" s="69" t="s">
        <v>74</v>
      </c>
      <c r="CI6" s="70">
        <f>(((B3*I3)+(B4*I4)+(B5*I5)+(B6*I6)+(B7*I7)+(B8*I8)+(B9*I9)+(B21*I21))+((R4*Y4)+(R14*Y14)+(R15*Y15)+(R16*Y16)+(R17*Y17)+(R18*Y18)+(R19*Y19)+(R20*Y20)+(R21*Y21))+((AH4*AO4)+(AH5*AO5)+(AH6*AO6)+(AH7*AO7)+(AH9*AO9)+(AH10*AO10)+(AH21*AO21))+((AX11*BE11)+(AX12*BE12)+(AX13*BE13))+((BN4*BU4)+(BN7*BU7)+(BN10*BU10)+(BN14*BU14)+(BN15*BU15)+(BN19*BU19)+(BN20*BU20)+(BN21*BU21)))</f>
        <v>0</v>
      </c>
      <c r="CJ6" s="70">
        <f>CI6/10</f>
        <v>0</v>
      </c>
      <c r="CK6" s="71">
        <f>CJ6+(Round3!CK6)-(Round3!CJ6)</f>
        <v>50</v>
      </c>
      <c r="CL6" s="73" t="s">
        <v>72</v>
      </c>
      <c r="CN6" s="105">
        <f>(R19)</f>
        <v>0</v>
      </c>
      <c r="CO6" s="108">
        <f>Round4!CN6</f>
        <v>0</v>
      </c>
      <c r="CP6" s="96" t="s">
        <v>89</v>
      </c>
      <c r="CQ6" s="64"/>
      <c r="CR6" s="64"/>
      <c r="CS6" s="64"/>
      <c r="CT6" s="92"/>
    </row>
    <row r="7" spans="1:98" ht="15" customHeight="1" x14ac:dyDescent="0.25">
      <c r="A7" s="8" t="s">
        <v>15</v>
      </c>
      <c r="B7" s="40">
        <v>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23">
        <v>0</v>
      </c>
      <c r="J7" s="23">
        <v>0</v>
      </c>
      <c r="K7" s="23">
        <v>0</v>
      </c>
      <c r="L7" s="23">
        <v>-10</v>
      </c>
      <c r="M7" s="23">
        <v>20</v>
      </c>
      <c r="N7" s="23">
        <v>30</v>
      </c>
      <c r="O7" s="23">
        <v>20</v>
      </c>
      <c r="P7" s="23">
        <v>10</v>
      </c>
      <c r="Q7" s="23">
        <v>10</v>
      </c>
      <c r="R7" s="20"/>
      <c r="S7" s="19"/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1">
        <v>0</v>
      </c>
      <c r="AI7" s="17">
        <v>0</v>
      </c>
      <c r="AJ7" s="12">
        <v>1</v>
      </c>
      <c r="AK7" s="12">
        <v>0</v>
      </c>
      <c r="AL7" s="12">
        <v>1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-10</v>
      </c>
      <c r="AS7" s="12">
        <v>0</v>
      </c>
      <c r="AT7" s="12">
        <v>0</v>
      </c>
      <c r="AU7" s="12">
        <v>20</v>
      </c>
      <c r="AV7" s="12">
        <v>20</v>
      </c>
      <c r="AW7" s="12">
        <v>20</v>
      </c>
      <c r="AX7" s="20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25">
        <v>0</v>
      </c>
      <c r="BO7" s="18">
        <v>0</v>
      </c>
      <c r="BP7" s="15">
        <v>1</v>
      </c>
      <c r="BQ7" s="15">
        <v>1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10</v>
      </c>
      <c r="BY7" s="15">
        <v>-20</v>
      </c>
      <c r="BZ7" s="15">
        <v>-10</v>
      </c>
      <c r="CA7" s="15">
        <v>20</v>
      </c>
      <c r="CB7" s="15">
        <v>10</v>
      </c>
      <c r="CC7" s="15">
        <v>-10</v>
      </c>
      <c r="CD7" s="56"/>
      <c r="CE7" s="14"/>
      <c r="CF7" s="32"/>
      <c r="CG7" s="28"/>
      <c r="CH7" s="66" t="s">
        <v>16</v>
      </c>
      <c r="CI7" s="70"/>
      <c r="CJ7" s="70"/>
      <c r="CK7" s="71"/>
      <c r="CL7" s="74"/>
      <c r="CN7" s="105">
        <f>((AX12)-(B5+AH5+B9+AH9))</f>
        <v>0</v>
      </c>
      <c r="CO7" s="108">
        <f>Round4!CN7</f>
        <v>0</v>
      </c>
      <c r="CP7" s="96" t="s">
        <v>90</v>
      </c>
      <c r="CQ7" s="64"/>
      <c r="CR7" s="64"/>
      <c r="CS7" s="64"/>
      <c r="CT7" s="92"/>
    </row>
    <row r="8" spans="1:98" ht="15" customHeight="1" x14ac:dyDescent="0.25">
      <c r="A8" s="8" t="s">
        <v>17</v>
      </c>
      <c r="B8" s="40">
        <v>0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23">
        <v>0</v>
      </c>
      <c r="J8" s="23">
        <v>0</v>
      </c>
      <c r="K8" s="23">
        <v>0</v>
      </c>
      <c r="L8" s="23">
        <v>0</v>
      </c>
      <c r="M8" s="23">
        <v>10</v>
      </c>
      <c r="N8" s="23">
        <v>10</v>
      </c>
      <c r="O8" s="23">
        <v>0</v>
      </c>
      <c r="P8" s="23">
        <v>0</v>
      </c>
      <c r="Q8" s="23">
        <v>0</v>
      </c>
      <c r="R8" s="20"/>
      <c r="S8" s="19"/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0"/>
      <c r="AI8" s="1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20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20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56"/>
      <c r="CE8" s="14"/>
      <c r="CF8" s="32"/>
      <c r="CG8" s="28"/>
      <c r="CH8" s="75" t="s">
        <v>75</v>
      </c>
      <c r="CI8" s="70">
        <f>(((B3*J3)+(B4*J4)+(B5*J5)+(B6*J6)+(B7*J7)+(B8*J8)+(B9*J9)+(B21*J21))+((R4*Z4)+(R14*Z14)+(R15*Z15)+(R16*Z16)+(R17*Z17)+(R18*Z18)+(R19*Z19)+(R20*Z20)+(R21*Z21))+((AH4*AP4)+(AH5*AP5)+(AH6*AP6)+(AH7*AP7)+(AH9*AP9)+(AH10*AP10)+(AH21*AP21))+((AX11*BF11)+(AX12*BF12)+(AX13*BF13))+((BN4*BV4)+(BN7*BV7)+(BN10*BV10)+(BN14*BV14)+(BN15*BV15)+(BN19*BV19)+(BN20*BV20)+(BN21*BV21)))</f>
        <v>0</v>
      </c>
      <c r="CJ8" s="70">
        <f>CI8/10</f>
        <v>0</v>
      </c>
      <c r="CK8" s="71">
        <f>CJ8+Round3!CK8</f>
        <v>50</v>
      </c>
      <c r="CL8" s="74"/>
      <c r="CN8" s="105">
        <f>(R21)</f>
        <v>0</v>
      </c>
      <c r="CO8" s="108">
        <f>Round4!CN8</f>
        <v>0</v>
      </c>
      <c r="CP8" s="96" t="s">
        <v>92</v>
      </c>
      <c r="CQ8" s="64"/>
      <c r="CR8" s="64"/>
      <c r="CS8" s="64"/>
      <c r="CT8" s="92"/>
    </row>
    <row r="9" spans="1:98" ht="15" customHeight="1" x14ac:dyDescent="0.25">
      <c r="A9" s="95" t="s">
        <v>105</v>
      </c>
      <c r="B9" s="41">
        <v>0</v>
      </c>
      <c r="C9" s="15">
        <v>0</v>
      </c>
      <c r="D9" s="15">
        <v>-1</v>
      </c>
      <c r="E9" s="15">
        <v>0</v>
      </c>
      <c r="F9" s="15">
        <v>0</v>
      </c>
      <c r="G9" s="15">
        <v>-1</v>
      </c>
      <c r="H9" s="15">
        <v>-10</v>
      </c>
      <c r="I9" s="30">
        <v>0</v>
      </c>
      <c r="J9" s="30">
        <v>0</v>
      </c>
      <c r="K9" s="30">
        <v>0</v>
      </c>
      <c r="L9" s="30">
        <v>0</v>
      </c>
      <c r="M9" s="30">
        <v>10</v>
      </c>
      <c r="N9" s="30">
        <v>20</v>
      </c>
      <c r="O9" s="30">
        <v>10</v>
      </c>
      <c r="P9" s="30">
        <v>10</v>
      </c>
      <c r="Q9" s="30">
        <v>10</v>
      </c>
      <c r="R9" s="20"/>
      <c r="S9" s="19"/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1">
        <v>0</v>
      </c>
      <c r="AI9" s="17">
        <v>0</v>
      </c>
      <c r="AJ9" s="12">
        <v>-1</v>
      </c>
      <c r="AK9" s="12">
        <v>0</v>
      </c>
      <c r="AL9" s="12">
        <v>0</v>
      </c>
      <c r="AM9" s="12">
        <v>-1</v>
      </c>
      <c r="AN9" s="12">
        <v>-10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10</v>
      </c>
      <c r="AV9" s="12">
        <v>10</v>
      </c>
      <c r="AW9" s="12">
        <v>20</v>
      </c>
      <c r="AX9" s="20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24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56"/>
      <c r="CE9" s="14"/>
      <c r="CF9" s="32"/>
      <c r="CG9" s="28"/>
      <c r="CH9" s="75" t="s">
        <v>76</v>
      </c>
      <c r="CI9" s="70">
        <f>(((B3*K3)+(B4*K4)+(B5*K5)+(B6*K6)+(B7*K7)+(B8*K8)+(B9*K9)+(B21*K21))+((R4*AA4)+(R14*AA14)+(R15*AA15)+(R16*AA16)+(R17*AA17)+(R18*AA18)+(R19*AA19)+(R20*AA20)+(R21*AA21))+((AH4*AQ4)+(AH5*AQ5)+(AH6*AQ6)+(AH7*AQ7)+(AH9*AQ9)+(AH10*AQ10)+(AH21*AQ21))+((AX11*BG11)+(AX12*BG12)+(AX13*BG13))+((BN4*BW4)+(BN7*BW7)+(BN10*BW10)+(BN14*BW14)+(BN15*BW15)+(BN19*BW19)+(BN20*BW20)+(BN21*BW21)))</f>
        <v>0</v>
      </c>
      <c r="CJ9" s="70">
        <f>CI9/10</f>
        <v>0</v>
      </c>
      <c r="CK9" s="71">
        <f>CJ9+Round3!CK9</f>
        <v>50</v>
      </c>
      <c r="CL9" s="74"/>
      <c r="CN9" s="105"/>
      <c r="CO9" s="64"/>
      <c r="CP9" s="64"/>
      <c r="CQ9" s="64"/>
      <c r="CR9" s="64"/>
      <c r="CS9" s="64"/>
      <c r="CT9" s="92"/>
    </row>
    <row r="10" spans="1:98" ht="15" customHeight="1" x14ac:dyDescent="0.25">
      <c r="A10" s="8" t="s">
        <v>20</v>
      </c>
      <c r="B10" s="42"/>
      <c r="C10" s="13"/>
      <c r="D10" s="13"/>
      <c r="E10" s="13"/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0"/>
      <c r="S10" s="19"/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1">
        <v>0</v>
      </c>
      <c r="AI10" s="17">
        <v>0</v>
      </c>
      <c r="AJ10" s="12">
        <v>2</v>
      </c>
      <c r="AK10" s="12">
        <v>0</v>
      </c>
      <c r="AL10" s="12">
        <v>-1</v>
      </c>
      <c r="AM10" s="12">
        <v>1</v>
      </c>
      <c r="AN10" s="12">
        <v>0</v>
      </c>
      <c r="AO10" s="12">
        <v>0</v>
      </c>
      <c r="AP10" s="12">
        <v>20</v>
      </c>
      <c r="AQ10" s="12">
        <v>10</v>
      </c>
      <c r="AR10" s="12">
        <v>10</v>
      </c>
      <c r="AS10" s="12">
        <v>-10</v>
      </c>
      <c r="AT10" s="12">
        <v>0</v>
      </c>
      <c r="AU10" s="12">
        <v>-10</v>
      </c>
      <c r="AV10" s="12">
        <v>-10</v>
      </c>
      <c r="AW10" s="12">
        <v>-20</v>
      </c>
      <c r="AX10" s="20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25">
        <v>0</v>
      </c>
      <c r="BO10" s="18">
        <v>0</v>
      </c>
      <c r="BP10" s="15">
        <v>2</v>
      </c>
      <c r="BQ10" s="15">
        <v>0</v>
      </c>
      <c r="BR10" s="15">
        <v>-1</v>
      </c>
      <c r="BS10" s="15">
        <v>0</v>
      </c>
      <c r="BT10" s="15">
        <v>0</v>
      </c>
      <c r="BU10" s="15">
        <v>0</v>
      </c>
      <c r="BV10" s="15">
        <v>20</v>
      </c>
      <c r="BW10" s="15">
        <v>10</v>
      </c>
      <c r="BX10" s="15">
        <v>0</v>
      </c>
      <c r="BY10" s="15">
        <v>10</v>
      </c>
      <c r="BZ10" s="15">
        <v>10</v>
      </c>
      <c r="CA10" s="15">
        <v>0</v>
      </c>
      <c r="CB10" s="15">
        <v>-10</v>
      </c>
      <c r="CC10" s="15">
        <v>-10</v>
      </c>
      <c r="CD10" s="56"/>
      <c r="CE10" s="14"/>
      <c r="CF10" s="32"/>
      <c r="CG10" s="28"/>
      <c r="CH10" s="75" t="s">
        <v>77</v>
      </c>
      <c r="CI10" s="70">
        <f>(((B3*L3)+(B4*L4)+(B5*L5)+(B6*L6)+(B7*L7)+(B8*L8)+(B9*L9)+(B21*L21))+((R4*AB4)+(R14*AB14)+(R15*AB15)+(R16*AB16)+(R17*AB17)+(R18*AB18)+(R19*AB19)+(R20*AB20)+(R21*AB21))+((AH4*AR4)+(AH5*AR5)+(AH6*AR6)+(AH7*AR7)+(AH9*AR9)+(AH10*AR10)+(AH21*AR21))+((AX11*BH11)+(AX12*BH12)+(AX13*BH13))+((BN4*BX4)+(BN7*BX7)+(BN10*BX10)+(BN14*BX14)+(BN15*BX15)+(BN19*BX19)+(BN20*BX20)+(BN21*BX21)))</f>
        <v>0</v>
      </c>
      <c r="CJ10" s="70">
        <f>CI10/10</f>
        <v>0</v>
      </c>
      <c r="CK10" s="71">
        <f>CJ10+Round3!CK10</f>
        <v>50</v>
      </c>
      <c r="CL10" s="74"/>
      <c r="CN10" s="105"/>
      <c r="CO10" s="101" t="s">
        <v>102</v>
      </c>
      <c r="CP10" s="98"/>
      <c r="CQ10" s="98"/>
      <c r="CR10" s="98"/>
      <c r="CS10" s="98"/>
      <c r="CT10" s="99"/>
    </row>
    <row r="11" spans="1:98" ht="15" customHeight="1" x14ac:dyDescent="0.25">
      <c r="A11" s="8" t="s">
        <v>22</v>
      </c>
      <c r="B11" s="42"/>
      <c r="C11" s="13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0"/>
      <c r="S11" s="19"/>
      <c r="T11" s="1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  <c r="AI11" s="1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>
        <v>0</v>
      </c>
      <c r="AY11" s="17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20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56"/>
      <c r="CE11" s="14"/>
      <c r="CF11" s="32"/>
      <c r="CG11" s="28"/>
      <c r="CH11" s="76" t="s">
        <v>24</v>
      </c>
      <c r="CI11" s="70"/>
      <c r="CJ11" s="70"/>
      <c r="CK11" s="71"/>
      <c r="CL11" s="74"/>
      <c r="CN11" s="105">
        <f>(B8)</f>
        <v>0</v>
      </c>
      <c r="CO11" s="108">
        <f>Round4!CN11</f>
        <v>0</v>
      </c>
      <c r="CP11" s="96" t="s">
        <v>93</v>
      </c>
      <c r="CQ11" s="64"/>
      <c r="CR11" s="64"/>
      <c r="CS11" s="64"/>
      <c r="CT11" s="92"/>
    </row>
    <row r="12" spans="1:98" ht="15" customHeight="1" x14ac:dyDescent="0.25">
      <c r="A12" s="8" t="s">
        <v>23</v>
      </c>
      <c r="B12" s="42"/>
      <c r="C12" s="13"/>
      <c r="D12" s="13"/>
      <c r="E12" s="13"/>
      <c r="F12" s="13"/>
      <c r="G12" s="13"/>
      <c r="H12" s="13"/>
      <c r="I12" s="22"/>
      <c r="J12" s="22"/>
      <c r="K12" s="22"/>
      <c r="L12" s="22"/>
      <c r="M12" s="22"/>
      <c r="N12" s="22"/>
      <c r="O12" s="22"/>
      <c r="P12" s="22"/>
      <c r="Q12" s="22"/>
      <c r="R12" s="20"/>
      <c r="S12" s="19"/>
      <c r="T12" s="19"/>
      <c r="U12" s="13"/>
      <c r="V12" s="13"/>
      <c r="W12" s="13"/>
      <c r="X12" s="13"/>
      <c r="Y12" s="13"/>
      <c r="Z12" s="13"/>
      <c r="AA12" s="13"/>
      <c r="AB12" s="22"/>
      <c r="AC12" s="13"/>
      <c r="AD12" s="13"/>
      <c r="AE12" s="22"/>
      <c r="AF12" s="22"/>
      <c r="AG12" s="22"/>
      <c r="AH12" s="20"/>
      <c r="AI12" s="19"/>
      <c r="AJ12" s="13"/>
      <c r="AK12" s="13"/>
      <c r="AL12" s="13"/>
      <c r="AM12" s="13"/>
      <c r="AN12" s="13"/>
      <c r="AO12" s="13"/>
      <c r="AP12" s="13"/>
      <c r="AQ12" s="13"/>
      <c r="AR12" s="22"/>
      <c r="AS12" s="13"/>
      <c r="AT12" s="13"/>
      <c r="AU12" s="22"/>
      <c r="AV12" s="22"/>
      <c r="AW12" s="22"/>
      <c r="AX12" s="21">
        <v>0</v>
      </c>
      <c r="AY12" s="17">
        <v>0</v>
      </c>
      <c r="AZ12" s="12">
        <v>0</v>
      </c>
      <c r="BA12" s="12">
        <v>0</v>
      </c>
      <c r="BB12" s="12">
        <v>1.25</v>
      </c>
      <c r="BC12" s="12">
        <v>3</v>
      </c>
      <c r="BD12" s="12">
        <v>20</v>
      </c>
      <c r="BE12" s="12">
        <v>0</v>
      </c>
      <c r="BF12" s="12">
        <v>10</v>
      </c>
      <c r="BG12" s="12">
        <v>0</v>
      </c>
      <c r="BH12" s="12">
        <v>0</v>
      </c>
      <c r="BI12" s="12">
        <v>0</v>
      </c>
      <c r="BJ12" s="12">
        <v>0</v>
      </c>
      <c r="BK12" s="12">
        <v>-10</v>
      </c>
      <c r="BL12" s="12">
        <v>0</v>
      </c>
      <c r="BM12" s="12">
        <v>-10</v>
      </c>
      <c r="BN12" s="20"/>
      <c r="BO12" s="19"/>
      <c r="BP12" s="13"/>
      <c r="BQ12" s="13"/>
      <c r="BR12" s="13"/>
      <c r="BS12" s="13"/>
      <c r="BT12" s="13"/>
      <c r="BU12" s="13"/>
      <c r="BV12" s="13"/>
      <c r="BW12" s="13"/>
      <c r="BX12" s="22"/>
      <c r="BY12" s="13"/>
      <c r="BZ12" s="13"/>
      <c r="CA12" s="22"/>
      <c r="CB12" s="22"/>
      <c r="CC12" s="22"/>
      <c r="CD12" s="56"/>
      <c r="CE12" s="14"/>
      <c r="CF12" s="32"/>
      <c r="CG12" s="28"/>
      <c r="CH12" s="75" t="s">
        <v>78</v>
      </c>
      <c r="CI12" s="70">
        <f>(((B3*M3)+(B4*M4)+(B5*M5)+(B6*M6)+(B7*M7)+(B8*M8)+(B9*M9)+(B21*M21))+((R4*AC4)+(R14*AC14)+(R15*AC15)+(R16*AC16)+(R17*AC17)+(R18*AC18)+(R19*AC19)+(R20*AC20)+(R21*AC21))+((AH4*AS4)+(AH5*AS5)+(AH6*AS6)+(AH7*AS7)+(AH9*AS9)+(AH10*AS10)+(AH21*AS21))+((AX11*BI11)+(AX12*BI12)+(AX13*BI13))+((BN4*BY4)+(BN7*BY7)+(BN10*BY10)+(BN14*BY14)+(BN15*BY15)+(BN19*BY19)+(BN20*BY20)+(BN21*BY21)))</f>
        <v>0</v>
      </c>
      <c r="CJ12" s="70">
        <f>CI12/10</f>
        <v>0</v>
      </c>
      <c r="CK12" s="71">
        <f>CJ12+Round3!CK12</f>
        <v>50</v>
      </c>
      <c r="CL12" s="74"/>
      <c r="CN12" s="105">
        <f>(R15-R20)</f>
        <v>0</v>
      </c>
      <c r="CO12" s="108">
        <f>Round4!CN12</f>
        <v>0</v>
      </c>
      <c r="CP12" s="96" t="s">
        <v>94</v>
      </c>
      <c r="CQ12" s="64"/>
      <c r="CR12" s="64"/>
      <c r="CS12" s="64"/>
      <c r="CT12" s="92"/>
    </row>
    <row r="13" spans="1:98" ht="15" customHeight="1" x14ac:dyDescent="0.25">
      <c r="A13" s="8" t="s">
        <v>25</v>
      </c>
      <c r="B13" s="42"/>
      <c r="C13" s="13"/>
      <c r="D13" s="13"/>
      <c r="E13" s="13"/>
      <c r="F13" s="13"/>
      <c r="G13" s="13"/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19"/>
      <c r="T13" s="19"/>
      <c r="U13" s="13"/>
      <c r="V13" s="13"/>
      <c r="W13" s="13"/>
      <c r="X13" s="13"/>
      <c r="Y13" s="22"/>
      <c r="Z13" s="22"/>
      <c r="AA13" s="22"/>
      <c r="AB13" s="22"/>
      <c r="AC13" s="22"/>
      <c r="AD13" s="22"/>
      <c r="AE13" s="22"/>
      <c r="AF13" s="22"/>
      <c r="AG13" s="22"/>
      <c r="AH13" s="20"/>
      <c r="AI13" s="19"/>
      <c r="AJ13" s="13"/>
      <c r="AK13" s="13"/>
      <c r="AL13" s="13"/>
      <c r="AM13" s="13"/>
      <c r="AN13" s="13"/>
      <c r="AO13" s="22"/>
      <c r="AP13" s="22"/>
      <c r="AQ13" s="22"/>
      <c r="AR13" s="22"/>
      <c r="AS13" s="22"/>
      <c r="AT13" s="22"/>
      <c r="AU13" s="22"/>
      <c r="AV13" s="22"/>
      <c r="AW13" s="22"/>
      <c r="AX13" s="21">
        <v>0</v>
      </c>
      <c r="AY13" s="17">
        <v>0</v>
      </c>
      <c r="AZ13" s="12">
        <v>0</v>
      </c>
      <c r="BA13" s="12">
        <v>0</v>
      </c>
      <c r="BB13" s="12">
        <v>1</v>
      </c>
      <c r="BC13" s="12">
        <v>0</v>
      </c>
      <c r="BD13" s="12">
        <v>0</v>
      </c>
      <c r="BE13" s="12">
        <v>20</v>
      </c>
      <c r="BF13" s="12">
        <v>0</v>
      </c>
      <c r="BG13" s="12">
        <v>0</v>
      </c>
      <c r="BH13" s="12">
        <v>0</v>
      </c>
      <c r="BI13" s="12">
        <v>0</v>
      </c>
      <c r="BJ13" s="12">
        <v>10</v>
      </c>
      <c r="BK13" s="12">
        <v>0</v>
      </c>
      <c r="BL13" s="12">
        <v>0</v>
      </c>
      <c r="BM13" s="12">
        <v>10</v>
      </c>
      <c r="BN13" s="20"/>
      <c r="BO13" s="19"/>
      <c r="BP13" s="13"/>
      <c r="BQ13" s="13"/>
      <c r="BR13" s="13"/>
      <c r="BS13" s="13"/>
      <c r="BT13" s="13"/>
      <c r="BU13" s="22"/>
      <c r="BV13" s="22"/>
      <c r="BW13" s="22"/>
      <c r="BX13" s="22"/>
      <c r="BY13" s="22"/>
      <c r="BZ13" s="22"/>
      <c r="CA13" s="22"/>
      <c r="CB13" s="22"/>
      <c r="CC13" s="22"/>
      <c r="CD13" s="56"/>
      <c r="CE13" s="14"/>
      <c r="CF13" s="32"/>
      <c r="CG13" s="28"/>
      <c r="CH13" s="75" t="s">
        <v>79</v>
      </c>
      <c r="CI13" s="70">
        <f>(((B3*N3)+(B4*N4)+(B5*N5)+(B6*N6)+(B7*N7)+(B8*N8)+(B9*N9)+(B21*N21))+((R4*AD4)+(R14*AD14)+(R15*AD15)+(R16*AD16)+(R17*AD17)+(R18*AD18)+(R19*AD19)+(R20*AD20)+(R21*AD21))+((AH4*AT4)+(AH5*AT5)+(AH6*AT6)+(AH7*AT7)+(AH9*AT9)+(AH10*AT10)+(AH21*AT21))+((AX11*BJ11)+(AX12*BJ12)+(AX13*BJ13))+((BN4*BZ4)+(BN7*BZ7)+(BN10*BZ10)+(BN14*BZ14)+(BN15*BZ15)+(BN19*BZ19)+(BN20*BZ20)+(BN21*BZ21)))</f>
        <v>0</v>
      </c>
      <c r="CJ13" s="70">
        <f>CI13/10</f>
        <v>0</v>
      </c>
      <c r="CK13" s="71">
        <f>CJ13+Round3!CK13</f>
        <v>50</v>
      </c>
      <c r="CL13" s="74"/>
      <c r="CN13" s="105">
        <f>(BN15-BN20)</f>
        <v>0</v>
      </c>
      <c r="CO13" s="108">
        <f>Round4!CN13</f>
        <v>0</v>
      </c>
      <c r="CP13" s="96" t="s">
        <v>88</v>
      </c>
      <c r="CQ13" s="64"/>
      <c r="CR13" s="64"/>
      <c r="CS13" s="64"/>
      <c r="CT13" s="92"/>
    </row>
    <row r="14" spans="1:98" ht="15" customHeight="1" x14ac:dyDescent="0.25">
      <c r="A14" s="8" t="s">
        <v>27</v>
      </c>
      <c r="B14" s="42"/>
      <c r="C14" s="13"/>
      <c r="D14" s="13"/>
      <c r="E14" s="13"/>
      <c r="F14" s="13"/>
      <c r="G14" s="13"/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1">
        <v>0</v>
      </c>
      <c r="S14" s="17">
        <v>0</v>
      </c>
      <c r="T14" s="17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20</v>
      </c>
      <c r="AA14" s="12">
        <v>0</v>
      </c>
      <c r="AB14" s="12">
        <v>10</v>
      </c>
      <c r="AC14" s="12">
        <v>-10</v>
      </c>
      <c r="AD14" s="12">
        <v>10</v>
      </c>
      <c r="AE14" s="12">
        <v>-10</v>
      </c>
      <c r="AF14" s="12">
        <v>-10</v>
      </c>
      <c r="AG14" s="12">
        <v>-20</v>
      </c>
      <c r="AH14" s="20"/>
      <c r="AI14" s="1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20"/>
      <c r="AY14" s="19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5">
        <v>0</v>
      </c>
      <c r="BO14" s="18">
        <v>0</v>
      </c>
      <c r="BP14" s="15">
        <v>0</v>
      </c>
      <c r="BQ14" s="15">
        <v>0</v>
      </c>
      <c r="BR14" s="15">
        <v>0</v>
      </c>
      <c r="BS14" s="15">
        <v>0</v>
      </c>
      <c r="BT14" s="12">
        <v>0</v>
      </c>
      <c r="BU14" s="12">
        <v>0</v>
      </c>
      <c r="BV14" s="12">
        <v>20</v>
      </c>
      <c r="BW14" s="12">
        <v>0</v>
      </c>
      <c r="BX14" s="12">
        <v>10</v>
      </c>
      <c r="BY14" s="12">
        <v>-10</v>
      </c>
      <c r="BZ14" s="12">
        <v>10</v>
      </c>
      <c r="CA14" s="12">
        <v>-10</v>
      </c>
      <c r="CB14" s="12">
        <v>-10</v>
      </c>
      <c r="CC14" s="12">
        <v>-20</v>
      </c>
      <c r="CD14" s="56"/>
      <c r="CE14" s="14"/>
      <c r="CF14" s="32"/>
      <c r="CG14" s="28"/>
      <c r="CH14" s="76" t="s">
        <v>32</v>
      </c>
      <c r="CI14" s="70"/>
      <c r="CJ14" s="70"/>
      <c r="CK14" s="71"/>
      <c r="CL14" s="74"/>
      <c r="CN14" s="105">
        <f>(AX13)</f>
        <v>0</v>
      </c>
      <c r="CO14" s="108">
        <f>Round4!CN14</f>
        <v>0</v>
      </c>
      <c r="CP14" s="96" t="s">
        <v>95</v>
      </c>
      <c r="CQ14" s="64"/>
      <c r="CR14" s="64"/>
      <c r="CS14" s="64"/>
      <c r="CT14" s="92"/>
    </row>
    <row r="15" spans="1:98" ht="15" customHeight="1" x14ac:dyDescent="0.25">
      <c r="A15" s="8" t="s">
        <v>29</v>
      </c>
      <c r="B15" s="42"/>
      <c r="C15" s="13"/>
      <c r="D15" s="13"/>
      <c r="E15" s="13"/>
      <c r="F15" s="13"/>
      <c r="G15" s="13"/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1">
        <v>0</v>
      </c>
      <c r="S15" s="17">
        <v>0</v>
      </c>
      <c r="T15" s="17">
        <v>0</v>
      </c>
      <c r="U15" s="12">
        <v>2</v>
      </c>
      <c r="V15" s="12">
        <v>0</v>
      </c>
      <c r="W15" s="12">
        <v>1</v>
      </c>
      <c r="X15" s="12">
        <v>10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-10</v>
      </c>
      <c r="AG15" s="12">
        <v>-10</v>
      </c>
      <c r="AH15" s="20"/>
      <c r="AI15" s="1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0"/>
      <c r="AY15" s="19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5">
        <v>0</v>
      </c>
      <c r="BO15" s="18">
        <v>0</v>
      </c>
      <c r="BP15" s="15">
        <v>1</v>
      </c>
      <c r="BQ15" s="15">
        <v>2</v>
      </c>
      <c r="BR15" s="15">
        <v>0</v>
      </c>
      <c r="BS15" s="15">
        <v>0</v>
      </c>
      <c r="BT15" s="12">
        <v>10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-10</v>
      </c>
      <c r="CC15" s="12">
        <v>-10</v>
      </c>
      <c r="CD15" s="56"/>
      <c r="CE15" s="14" t="s">
        <v>30</v>
      </c>
      <c r="CF15" s="32"/>
      <c r="CG15" s="28"/>
      <c r="CH15" s="75" t="s">
        <v>80</v>
      </c>
      <c r="CI15" s="70">
        <f>(((B3*O3)+(B4*O4)+(B5*O5)+(B6*O6)+(B7*O7)+(B8*O8)+(B9*O9)+(B21*O21))+((R4*AE4)+(R14*AE14)+(R15*AE15)+(R16*AE16)+(R17*AE17)+(R18*AE18)+(R19*AE19)+(R20*AE20)+(R21*AE21))+((AH4*AU4)+(AH5*AU5)+(AH6*AU6)+(AH7*AU7)+(AH9*AU9)+(AH10*AU10)+(AH21*AU21))+((AX11*BK11)+(AX12*BK12)+(AX13*BK13))+((BN4*CA4)+(BN7*CA7)+(BN10*CA10)+(BN14*CA14)+(BN15*CA15)+(BN19*CA19)+(BN20*CA20)+(BN21*CA21)))</f>
        <v>0</v>
      </c>
      <c r="CJ15" s="70">
        <f>CI15/10</f>
        <v>0</v>
      </c>
      <c r="CK15" s="71">
        <f>CJ15+Round3!CK15</f>
        <v>50</v>
      </c>
      <c r="CL15" s="74"/>
      <c r="CN15" s="105">
        <f>(AH21)</f>
        <v>0</v>
      </c>
      <c r="CO15" s="108">
        <f>Round4!CN15</f>
        <v>0</v>
      </c>
      <c r="CP15" s="96" t="s">
        <v>92</v>
      </c>
      <c r="CQ15" s="64"/>
      <c r="CR15" s="64"/>
      <c r="CS15" s="64"/>
      <c r="CT15" s="92"/>
    </row>
    <row r="16" spans="1:98" ht="15" customHeight="1" x14ac:dyDescent="0.25">
      <c r="A16" s="8" t="s">
        <v>31</v>
      </c>
      <c r="B16" s="42"/>
      <c r="C16" s="13"/>
      <c r="D16" s="13"/>
      <c r="E16" s="13"/>
      <c r="F16" s="13"/>
      <c r="G16" s="13"/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1">
        <v>0</v>
      </c>
      <c r="S16" s="17">
        <v>0</v>
      </c>
      <c r="T16" s="17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10</v>
      </c>
      <c r="AA16" s="12">
        <v>20</v>
      </c>
      <c r="AB16" s="12">
        <v>10</v>
      </c>
      <c r="AC16" s="12">
        <v>0</v>
      </c>
      <c r="AD16" s="12">
        <v>0</v>
      </c>
      <c r="AE16" s="12">
        <v>0</v>
      </c>
      <c r="AF16" s="12">
        <v>-10</v>
      </c>
      <c r="AG16" s="12">
        <v>-10</v>
      </c>
      <c r="AH16" s="20"/>
      <c r="AI16" s="1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20"/>
      <c r="AY16" s="19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0"/>
      <c r="BO16" s="19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56"/>
      <c r="CE16" s="14"/>
      <c r="CF16" s="32"/>
      <c r="CG16" s="28"/>
      <c r="CH16" s="76" t="s">
        <v>70</v>
      </c>
      <c r="CI16" s="70"/>
      <c r="CJ16" s="70"/>
      <c r="CK16" s="71"/>
      <c r="CL16" s="74"/>
      <c r="CN16" s="105"/>
      <c r="CO16" s="64"/>
      <c r="CP16" s="64"/>
      <c r="CQ16" s="64"/>
      <c r="CR16" s="64"/>
      <c r="CS16" s="64"/>
      <c r="CT16" s="92"/>
    </row>
    <row r="17" spans="1:98" ht="15" customHeight="1" x14ac:dyDescent="0.25">
      <c r="A17" s="8" t="s">
        <v>33</v>
      </c>
      <c r="B17" s="42"/>
      <c r="C17" s="13"/>
      <c r="D17" s="13"/>
      <c r="E17" s="13"/>
      <c r="F17" s="13"/>
      <c r="G17" s="13"/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1">
        <v>0</v>
      </c>
      <c r="S17" s="17">
        <v>0</v>
      </c>
      <c r="T17" s="17">
        <v>1</v>
      </c>
      <c r="U17" s="12">
        <v>-1</v>
      </c>
      <c r="V17" s="12">
        <v>0</v>
      </c>
      <c r="W17" s="12">
        <v>2</v>
      </c>
      <c r="X17" s="12">
        <v>0</v>
      </c>
      <c r="Y17" s="12">
        <v>0</v>
      </c>
      <c r="Z17" s="12">
        <v>20</v>
      </c>
      <c r="AA17" s="12">
        <v>10</v>
      </c>
      <c r="AB17" s="12">
        <v>-10</v>
      </c>
      <c r="AC17" s="12">
        <v>-20</v>
      </c>
      <c r="AD17" s="12">
        <v>-10</v>
      </c>
      <c r="AE17" s="12">
        <v>-10</v>
      </c>
      <c r="AF17" s="12">
        <v>-10</v>
      </c>
      <c r="AG17" s="12">
        <v>-10</v>
      </c>
      <c r="AH17" s="20"/>
      <c r="AI17" s="1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0"/>
      <c r="AY17" s="19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0"/>
      <c r="BO17" s="19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56"/>
      <c r="CE17" s="14"/>
      <c r="CF17" s="32"/>
      <c r="CG17" s="28"/>
      <c r="CH17" s="75" t="s">
        <v>81</v>
      </c>
      <c r="CI17" s="70">
        <f>(((B3*P3)+(B4*P4)+(B5*P5)+(B6*P6)+(B7*P7)+(B8*P8)+(B9*P9)+(B21*P21))+((R4*AF4)+(R14*AF14)+(R15*AF15)+(R16*AF16)+(R17*AF17)+(R18*AF18)+(R19*AF19)+(R20*AF20)+(R21*AF21))+((AH4*AV4)+(AH5*AV5)+(AH6*AV6)+(AH7*AV7)+(AH9*AV9)+(AH10*AV10)+(AH21*AV21))+((AX11*BL11)+(AX12*BL12)+(AX13*BL13))+((BN4*CB4)+(BN7*CB7)+(BN10*CB10)+(BN14*CB14)+(BN15*CB15)+(BN19*CB19)+(BN20*CB20)+(BN21*CB21)))</f>
        <v>0</v>
      </c>
      <c r="CJ17" s="70">
        <f>CI17/10</f>
        <v>0</v>
      </c>
      <c r="CK17" s="71">
        <f>CJ17+Round3!CK17</f>
        <v>50</v>
      </c>
      <c r="CL17" s="74"/>
      <c r="CN17" s="105"/>
      <c r="CO17" s="101" t="s">
        <v>101</v>
      </c>
      <c r="CP17" s="98"/>
      <c r="CQ17" s="98"/>
      <c r="CR17" s="98"/>
      <c r="CS17" s="98"/>
      <c r="CT17" s="92"/>
    </row>
    <row r="18" spans="1:98" ht="15" customHeight="1" thickBot="1" x14ac:dyDescent="0.3">
      <c r="A18" s="8" t="s">
        <v>35</v>
      </c>
      <c r="B18" s="42"/>
      <c r="C18" s="13"/>
      <c r="D18" s="13"/>
      <c r="E18" s="13"/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1">
        <v>0</v>
      </c>
      <c r="S18" s="17">
        <v>0</v>
      </c>
      <c r="T18" s="17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20</v>
      </c>
      <c r="AB18" s="12">
        <v>20</v>
      </c>
      <c r="AC18" s="12">
        <v>-20</v>
      </c>
      <c r="AD18" s="12">
        <v>-10</v>
      </c>
      <c r="AE18" s="12">
        <v>0</v>
      </c>
      <c r="AF18" s="12">
        <v>-10</v>
      </c>
      <c r="AG18" s="12">
        <v>-10</v>
      </c>
      <c r="AH18" s="20"/>
      <c r="AI18" s="19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0"/>
      <c r="AY18" s="1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0"/>
      <c r="BO18" s="19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56"/>
      <c r="CE18" s="14"/>
      <c r="CF18" s="32"/>
      <c r="CG18" s="28"/>
      <c r="CH18" s="77" t="s">
        <v>79</v>
      </c>
      <c r="CI18" s="78">
        <f>(((B3*Q3)+(B4*Q4)+(B5*Q5)+(B6*Q6)+(B7*Q7)+(B8*Q8)+(B9*Q9)+(B21*Q21))+((R4*AG4)+(R14*AG14)+(R15*AG15)+(R16*AG16)+(R17*AG17)+(R18*AG18)+(R19*AG19)+(R20*AG20)+(R21*AG21))+((AH4*AW4)+(AH5*AW5)+(AH6*AW6)+(AH7*AW7)+(AH9*AW9)+(AH10*AW10)+(AH21*AW21))+((AX11*BM11)+(AX12*BM12)+(AX13*BM13))+((BN4*CC4)+(BN7*CC7)+(BN10*CC10)+(BN14*CC14)+(BN15*CC15)+(BN19*CC19)+(BN20*CC20)+(BN21*CC21)))</f>
        <v>0</v>
      </c>
      <c r="CJ18" s="78">
        <f>CI18/10</f>
        <v>0</v>
      </c>
      <c r="CK18" s="79">
        <f>CJ18+Round3!CK18</f>
        <v>50</v>
      </c>
      <c r="CL18" s="80"/>
      <c r="CN18" s="105">
        <f>((B4+B7)-(B5))</f>
        <v>0</v>
      </c>
      <c r="CO18" s="108">
        <f>Round4!CN18</f>
        <v>0</v>
      </c>
      <c r="CP18" s="96" t="s">
        <v>93</v>
      </c>
      <c r="CQ18" s="64"/>
      <c r="CR18" s="64"/>
      <c r="CS18" s="64"/>
      <c r="CT18" s="92"/>
    </row>
    <row r="19" spans="1:98" ht="15" customHeight="1" x14ac:dyDescent="0.25">
      <c r="A19" s="95" t="s">
        <v>97</v>
      </c>
      <c r="B19" s="42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1">
        <v>0</v>
      </c>
      <c r="S19" s="17">
        <v>0</v>
      </c>
      <c r="T19" s="17">
        <v>2</v>
      </c>
      <c r="U19" s="12">
        <v>0</v>
      </c>
      <c r="V19" s="12">
        <v>-1</v>
      </c>
      <c r="W19" s="12">
        <v>0</v>
      </c>
      <c r="X19" s="12">
        <v>-10</v>
      </c>
      <c r="Y19" s="12">
        <v>-10</v>
      </c>
      <c r="Z19" s="12">
        <v>0</v>
      </c>
      <c r="AA19" s="12">
        <v>0</v>
      </c>
      <c r="AB19" s="12">
        <v>-10</v>
      </c>
      <c r="AC19" s="12">
        <v>0</v>
      </c>
      <c r="AD19" s="12">
        <v>0</v>
      </c>
      <c r="AE19" s="12">
        <v>-20</v>
      </c>
      <c r="AF19" s="12">
        <v>-10</v>
      </c>
      <c r="AG19" s="12">
        <v>0</v>
      </c>
      <c r="AH19" s="20"/>
      <c r="AI19" s="19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0"/>
      <c r="AY19" s="19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5">
        <v>0</v>
      </c>
      <c r="BO19" s="18">
        <v>0</v>
      </c>
      <c r="BP19" s="15">
        <v>0</v>
      </c>
      <c r="BQ19" s="15">
        <v>0</v>
      </c>
      <c r="BR19" s="15">
        <v>-1</v>
      </c>
      <c r="BS19" s="15">
        <v>2</v>
      </c>
      <c r="BT19" s="12">
        <v>-10</v>
      </c>
      <c r="BU19" s="12">
        <v>-10</v>
      </c>
      <c r="BV19" s="12">
        <v>0</v>
      </c>
      <c r="BW19" s="12">
        <v>0</v>
      </c>
      <c r="BX19" s="12">
        <v>-10</v>
      </c>
      <c r="BY19" s="12">
        <v>0</v>
      </c>
      <c r="BZ19" s="12">
        <v>0</v>
      </c>
      <c r="CA19" s="12">
        <v>-20</v>
      </c>
      <c r="CB19" s="12">
        <v>-10</v>
      </c>
      <c r="CC19" s="12">
        <v>0</v>
      </c>
      <c r="CD19" s="56"/>
      <c r="CE19" s="14"/>
      <c r="CF19" s="32"/>
      <c r="CG19" s="28"/>
      <c r="CN19" s="105">
        <f>(R4-R19)</f>
        <v>0</v>
      </c>
      <c r="CO19" s="108">
        <f>Round4!CN19</f>
        <v>0</v>
      </c>
      <c r="CP19" s="96" t="s">
        <v>94</v>
      </c>
      <c r="CQ19" s="64"/>
      <c r="CR19" s="64"/>
      <c r="CS19" s="64"/>
      <c r="CT19" s="92"/>
    </row>
    <row r="20" spans="1:98" ht="15" customHeight="1" x14ac:dyDescent="0.25">
      <c r="A20" s="8" t="s">
        <v>100</v>
      </c>
      <c r="B20" s="42"/>
      <c r="C20" s="13"/>
      <c r="D20" s="13"/>
      <c r="E20" s="13"/>
      <c r="F20" s="13"/>
      <c r="G20" s="13"/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1">
        <v>0</v>
      </c>
      <c r="S20" s="17">
        <v>0</v>
      </c>
      <c r="T20" s="17">
        <v>0</v>
      </c>
      <c r="U20" s="12">
        <v>-3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12">
        <v>0</v>
      </c>
      <c r="AB20" s="12">
        <v>-20</v>
      </c>
      <c r="AC20" s="12">
        <v>0</v>
      </c>
      <c r="AD20" s="12">
        <v>0</v>
      </c>
      <c r="AE20" s="12">
        <v>-10</v>
      </c>
      <c r="AF20" s="12">
        <v>0</v>
      </c>
      <c r="AG20" s="12">
        <v>-10</v>
      </c>
      <c r="AH20" s="20"/>
      <c r="AI20" s="19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0"/>
      <c r="AY20" s="19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5">
        <v>0</v>
      </c>
      <c r="BO20" s="18">
        <v>0</v>
      </c>
      <c r="BP20" s="15">
        <v>0</v>
      </c>
      <c r="BQ20" s="15">
        <v>-3</v>
      </c>
      <c r="BR20" s="15">
        <v>0</v>
      </c>
      <c r="BS20" s="15">
        <v>0</v>
      </c>
      <c r="BT20" s="12">
        <v>0</v>
      </c>
      <c r="BU20" s="12">
        <v>0</v>
      </c>
      <c r="BV20" s="12">
        <v>20</v>
      </c>
      <c r="BW20" s="12">
        <v>0</v>
      </c>
      <c r="BX20" s="12">
        <v>-20</v>
      </c>
      <c r="BY20" s="12">
        <v>0</v>
      </c>
      <c r="BZ20" s="12">
        <v>0</v>
      </c>
      <c r="CA20" s="12">
        <v>-10</v>
      </c>
      <c r="CB20" s="12">
        <v>0</v>
      </c>
      <c r="CC20" s="12">
        <v>-10</v>
      </c>
      <c r="CD20" s="56"/>
      <c r="CE20" s="14"/>
      <c r="CF20" s="32"/>
      <c r="CG20" s="28"/>
      <c r="CN20" s="105">
        <f>((AH4+AH7)-(AH5+AH9))</f>
        <v>0</v>
      </c>
      <c r="CO20" s="108">
        <f>Round4!CN20</f>
        <v>0</v>
      </c>
      <c r="CP20" s="96" t="s">
        <v>96</v>
      </c>
      <c r="CQ20" s="64"/>
      <c r="CR20" s="64"/>
      <c r="CS20" s="64"/>
      <c r="CT20" s="92"/>
    </row>
    <row r="21" spans="1:98" ht="15" customHeight="1" x14ac:dyDescent="0.25">
      <c r="A21" s="8" t="s">
        <v>38</v>
      </c>
      <c r="B21" s="43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1">
        <v>0</v>
      </c>
      <c r="S21" s="45">
        <v>0</v>
      </c>
      <c r="T21" s="45">
        <v>1</v>
      </c>
      <c r="U21" s="46">
        <v>0</v>
      </c>
      <c r="V21" s="46">
        <v>0</v>
      </c>
      <c r="W21" s="46">
        <v>0</v>
      </c>
      <c r="X21" s="44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21">
        <v>0</v>
      </c>
      <c r="AI21" s="45">
        <v>0</v>
      </c>
      <c r="AJ21" s="46">
        <v>0</v>
      </c>
      <c r="AK21" s="46">
        <v>1</v>
      </c>
      <c r="AL21" s="46">
        <v>0</v>
      </c>
      <c r="AM21" s="46">
        <v>0</v>
      </c>
      <c r="AN21" s="44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-10</v>
      </c>
      <c r="AW21" s="52">
        <v>-10</v>
      </c>
      <c r="AX21" s="24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25">
        <v>0</v>
      </c>
      <c r="BO21" s="49">
        <v>0</v>
      </c>
      <c r="BP21" s="50">
        <v>0</v>
      </c>
      <c r="BQ21" s="50">
        <v>0</v>
      </c>
      <c r="BR21" s="50">
        <v>0</v>
      </c>
      <c r="BS21" s="50">
        <v>1</v>
      </c>
      <c r="BT21" s="44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7"/>
      <c r="CE21" s="54"/>
      <c r="CF21" s="33"/>
      <c r="CG21" s="28"/>
      <c r="CN21" s="105">
        <f>((BN4+BN7)-(BN19))</f>
        <v>0</v>
      </c>
      <c r="CO21" s="108">
        <f>Round4!CN21</f>
        <v>0</v>
      </c>
      <c r="CP21" s="96" t="s">
        <v>88</v>
      </c>
      <c r="CQ21" s="64"/>
      <c r="CR21" s="64"/>
      <c r="CS21" s="64"/>
      <c r="CT21" s="92"/>
    </row>
    <row r="22" spans="1:98" ht="15" customHeight="1" x14ac:dyDescent="0.2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"/>
      <c r="AI22" s="11"/>
      <c r="AJ22" s="11"/>
      <c r="AK22" s="11"/>
      <c r="AL22" s="11"/>
      <c r="AM22" s="1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1"/>
      <c r="BO22" s="11"/>
      <c r="BP22" s="11"/>
      <c r="BQ22" s="11"/>
      <c r="BR22" s="11"/>
      <c r="BS22" s="11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1"/>
      <c r="CE22" s="11"/>
      <c r="CF22" s="11"/>
      <c r="CG22" s="26"/>
      <c r="CN22" s="105">
        <f>(AX12)-((B5)+(AH5))</f>
        <v>0</v>
      </c>
      <c r="CO22" s="108">
        <f>Round4!CN22</f>
        <v>0</v>
      </c>
      <c r="CP22" s="96" t="s">
        <v>90</v>
      </c>
      <c r="CQ22" s="64"/>
      <c r="CR22" s="64"/>
      <c r="CS22" s="64"/>
      <c r="CT22" s="92"/>
    </row>
    <row r="23" spans="1:98" ht="15" customHeight="1" x14ac:dyDescent="0.25">
      <c r="A23" s="85" t="s">
        <v>86</v>
      </c>
      <c r="B23" s="88">
        <f>Round3!B25</f>
        <v>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>
        <f>Round3!R25</f>
        <v>0</v>
      </c>
      <c r="S23" s="89"/>
      <c r="T23" s="89"/>
      <c r="U23" s="89"/>
      <c r="V23" s="89"/>
      <c r="W23" s="89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>
        <f>Round3!AH25</f>
        <v>0</v>
      </c>
      <c r="AI23" s="89"/>
      <c r="AJ23" s="89"/>
      <c r="AK23" s="89"/>
      <c r="AL23" s="89"/>
      <c r="AM23" s="89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>
        <f>Round3!AX25</f>
        <v>0</v>
      </c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>
        <f>Round3!BN25</f>
        <v>0</v>
      </c>
      <c r="BO23" s="11"/>
      <c r="BP23" s="11"/>
      <c r="BQ23" s="11"/>
      <c r="BR23" s="11"/>
      <c r="BS23" s="11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1"/>
      <c r="CE23" s="11"/>
      <c r="CF23" s="11"/>
      <c r="CG23" s="26"/>
      <c r="CN23" s="105">
        <f>(AX13+B3)</f>
        <v>0</v>
      </c>
      <c r="CO23" s="108">
        <f>Round4!CN23</f>
        <v>0</v>
      </c>
      <c r="CP23" s="96" t="s">
        <v>95</v>
      </c>
      <c r="CQ23" s="64"/>
      <c r="CR23" s="64"/>
      <c r="CS23" s="64"/>
      <c r="CT23" s="92"/>
    </row>
    <row r="24" spans="1:98" ht="15" customHeight="1" x14ac:dyDescent="0.25">
      <c r="A24" s="85" t="s">
        <v>87</v>
      </c>
      <c r="B24" s="89">
        <f>SUM(B3:B21)</f>
        <v>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>
        <f>SUM(R3:R21)</f>
        <v>0</v>
      </c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>
        <f>SUM(AH3:AH21)</f>
        <v>0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>
        <f>SUM(AX3:AX21)</f>
        <v>0</v>
      </c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>
        <f>SUM(BN3:BN21)</f>
        <v>0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29"/>
      <c r="CN24" s="105"/>
      <c r="CO24" s="64"/>
      <c r="CP24" s="64"/>
      <c r="CQ24" s="64"/>
      <c r="CR24" s="64"/>
      <c r="CS24" s="64"/>
      <c r="CT24" s="92"/>
    </row>
    <row r="25" spans="1:98" ht="15" customHeight="1" x14ac:dyDescent="0.25">
      <c r="A25" s="111" t="s">
        <v>106</v>
      </c>
      <c r="B25" s="111">
        <v>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>
        <f>((R4*T4)+(R14*T14)+(R15*T15)+(R16*T16)+(R17*T17)+(R18*T18)+(R19*T19)+(R20*T20)+(R21*T21))+((AH5*AJ4)+(AH5*AJ5)+(AH6*AJ6)+(AH7*AJ7)+(AH9*AJ9)+(AH10*AJ10)+(AH21*AJ21))+((AX11*AZ11)+(AX12*AZ12)+(AX13*AZ13))+((BN4*BP4)+(BN7*BP7)+(BN10*BP10)+(BN14*BP14)+(BN15*BP15)+(BN19*BP19)+(BN20*BP20)+(BN21*BP21))+((B3*D3)+(B4*D4)+(B5*D5)+(B6*D6)+(B7*D7)+(B8*D8)+(B9*D9)+(B21*D21))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f>((AH4*AK4)+(AH5*AK5)+(AH6*AK6)+(AH7*AK7)+(AH9*AK9)+(AH10*AK10)+(AH21*AK21))+((AX11*BA11)+(AX12*BA12)+(AX13*BA13))+((B3*E3)+(B4*E4)+(B5*E5)+(B6*E6)+(B7*E7)+(B8*E8)+(B9*E9)+(B21*E21))+((R4*U4)+(R14*U14)+(R15*U15)+(R16*U16)+(R17*U17)+(R18*U18)+(R19*U19)+(R20*U20)+(R21*U21))+((BN4*BQ4)+(BN7*BQ7)+(BN10*BQ10)+(BN14*BQ14)+(BN15*BQ15)+(BN19*BQ19)+(BN20*BQ20)+(BN21*BQ21))</f>
        <v>0</v>
      </c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>
        <f>((BB11)+(AX12*BB12)+(AX13*BB13))+((BN4*BR4)+(BN7*BR7)+(BN10*BR10)+(BN14*BR14)+(BN15*BR15)+(BN19*BR19)+(BN20*BR20)+(BN21*BR21))+((R4*V4)+(R14*V14)+(R15*V15)+(R16*V16)+(R17*V17)+(R18*V18)+(R19*V19)+(R20*V20)+(R21*V21))+((B3*F3)+(B4*F4)+(B5*F5)+(B6*F6)+(B7*F7)+(B8*F8)+(B9*F9)+(B21*F21))+((AH4*AL4)+(AH5*AL5)+(AH6*AL6)+(AH7*AL7)+(AH9*AL9)+(AH10*AL10)+(AH21*AL21))</f>
        <v>0</v>
      </c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>
        <f>((BN4*BS4)+(BN7*BS7)+(BN10*BS10)+(BN14*BS14)+(BN15*BS15)+(BN19*BS19)+(BN20*BS20)+(BN21*BS21))+((AX11*BC11)+(AX12*BC12)+(AX13*BC13))+((AH4*AM4)+(AH5*AM5)+(AH6*AM6)+(AH7*AM7)+(AH9*AM9)+(AH10*AM10)+(AH21*AM21))+((R4*W4)+(R14*W14)+(R15*W15)+(R16*W16)+(R17*W17)+(R18*W18)+(R19*W19)+(R20*W20)+(R21*W21))+((B3*G3)+(B4*G4)+(B5*G5)+(B6*G6)+(B7*G7)+(B8*G8)+(B9*G9)+(B21*G21))</f>
        <v>0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29"/>
      <c r="CN25" s="105"/>
      <c r="CO25" s="101" t="s">
        <v>104</v>
      </c>
      <c r="CP25" s="98"/>
      <c r="CQ25" s="98"/>
      <c r="CR25" s="98"/>
      <c r="CS25" s="98"/>
      <c r="CT25" s="92"/>
    </row>
    <row r="26" spans="1:98" ht="15" customHeight="1" x14ac:dyDescent="0.25">
      <c r="A26" s="86" t="s">
        <v>69</v>
      </c>
      <c r="B26" s="110">
        <f>B25</f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>IF(R25&lt;2,2, IF(R25&gt;15, 15, IF(AND(2&lt;R25,R25&lt;16),R25)))</f>
        <v>2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>
        <f>IF(AH25&lt;2,2, IF(AH25&gt;15, 15, IF(AND(2&lt;AH25,AH25&lt;16),AH25)))</f>
        <v>2</v>
      </c>
      <c r="AI26" s="110">
        <f t="shared" ref="AI26:BM26" si="0">IF(AI25&lt;2,2, IF(AI25&gt;15, 15, IF(2&lt;AI25&lt;16,AI25)))</f>
        <v>2</v>
      </c>
      <c r="AJ26" s="110">
        <f t="shared" si="0"/>
        <v>2</v>
      </c>
      <c r="AK26" s="110">
        <f t="shared" si="0"/>
        <v>2</v>
      </c>
      <c r="AL26" s="110">
        <f t="shared" si="0"/>
        <v>2</v>
      </c>
      <c r="AM26" s="110">
        <f t="shared" si="0"/>
        <v>2</v>
      </c>
      <c r="AN26" s="110">
        <f t="shared" si="0"/>
        <v>2</v>
      </c>
      <c r="AO26" s="110">
        <f t="shared" si="0"/>
        <v>2</v>
      </c>
      <c r="AP26" s="110">
        <f t="shared" si="0"/>
        <v>2</v>
      </c>
      <c r="AQ26" s="110">
        <f t="shared" si="0"/>
        <v>2</v>
      </c>
      <c r="AR26" s="110">
        <f t="shared" si="0"/>
        <v>2</v>
      </c>
      <c r="AS26" s="110">
        <f t="shared" si="0"/>
        <v>2</v>
      </c>
      <c r="AT26" s="110">
        <f t="shared" si="0"/>
        <v>2</v>
      </c>
      <c r="AU26" s="110">
        <f t="shared" si="0"/>
        <v>2</v>
      </c>
      <c r="AV26" s="110">
        <f t="shared" si="0"/>
        <v>2</v>
      </c>
      <c r="AW26" s="110">
        <f t="shared" si="0"/>
        <v>2</v>
      </c>
      <c r="AX26" s="110">
        <f>IF(AX25&lt;2,2, IF(AX25&gt;15, 15, IF(AND(2&lt;AX25,AX25&lt;16),AX25)))</f>
        <v>2</v>
      </c>
      <c r="AY26" s="110">
        <f t="shared" si="0"/>
        <v>2</v>
      </c>
      <c r="AZ26" s="110">
        <f t="shared" si="0"/>
        <v>2</v>
      </c>
      <c r="BA26" s="110">
        <f t="shared" si="0"/>
        <v>2</v>
      </c>
      <c r="BB26" s="110">
        <f t="shared" si="0"/>
        <v>2</v>
      </c>
      <c r="BC26" s="110">
        <f t="shared" si="0"/>
        <v>2</v>
      </c>
      <c r="BD26" s="110">
        <f t="shared" si="0"/>
        <v>2</v>
      </c>
      <c r="BE26" s="110">
        <f t="shared" si="0"/>
        <v>2</v>
      </c>
      <c r="BF26" s="110">
        <f t="shared" si="0"/>
        <v>2</v>
      </c>
      <c r="BG26" s="110">
        <f t="shared" si="0"/>
        <v>2</v>
      </c>
      <c r="BH26" s="110">
        <f t="shared" si="0"/>
        <v>2</v>
      </c>
      <c r="BI26" s="110">
        <f t="shared" si="0"/>
        <v>2</v>
      </c>
      <c r="BJ26" s="110">
        <f t="shared" si="0"/>
        <v>2</v>
      </c>
      <c r="BK26" s="110">
        <f t="shared" si="0"/>
        <v>2</v>
      </c>
      <c r="BL26" s="110">
        <f t="shared" si="0"/>
        <v>2</v>
      </c>
      <c r="BM26" s="110">
        <f t="shared" si="0"/>
        <v>2</v>
      </c>
      <c r="BN26" s="110">
        <f>IF(BN25&lt;2,2, IF(BN25&gt;15, 15, IF(AND(2&lt;BN25,BN25&lt;16),BN25)))</f>
        <v>2</v>
      </c>
      <c r="BO26" s="8"/>
      <c r="BP26" s="8"/>
      <c r="BQ26" s="8"/>
      <c r="BR26" s="8"/>
      <c r="BS26" s="8"/>
      <c r="CG26" s="29"/>
      <c r="CN26" s="105">
        <f>(BN19)</f>
        <v>0</v>
      </c>
      <c r="CO26" s="108">
        <f>Round4!CN26</f>
        <v>0</v>
      </c>
      <c r="CP26" s="96" t="s">
        <v>89</v>
      </c>
      <c r="CQ26" s="64"/>
      <c r="CR26" s="64"/>
      <c r="CS26" s="64"/>
      <c r="CT26" s="92"/>
    </row>
    <row r="27" spans="1:98" ht="15" customHeight="1" x14ac:dyDescent="0.25">
      <c r="CN27" s="105">
        <f>((AX12)-((B9+AH9+B5+AH5)))</f>
        <v>0</v>
      </c>
      <c r="CO27" s="108">
        <f>Round4!CN27</f>
        <v>0</v>
      </c>
      <c r="CP27" s="96" t="s">
        <v>90</v>
      </c>
      <c r="CQ27" s="64"/>
      <c r="CR27" s="64"/>
      <c r="CS27" s="64"/>
      <c r="CT27" s="92"/>
    </row>
    <row r="28" spans="1:98" ht="15" customHeight="1" thickBot="1" x14ac:dyDescent="0.3">
      <c r="B28" s="107" t="s">
        <v>107</v>
      </c>
      <c r="CN28" s="106">
        <f>(BN21)</f>
        <v>0</v>
      </c>
      <c r="CO28" s="109">
        <f>Round4!CN28</f>
        <v>0</v>
      </c>
      <c r="CP28" s="97" t="s">
        <v>92</v>
      </c>
      <c r="CQ28" s="93"/>
      <c r="CR28" s="93"/>
      <c r="CS28" s="93"/>
      <c r="CT28" s="94"/>
    </row>
    <row r="29" spans="1:98" ht="15" customHeight="1" x14ac:dyDescent="0.25">
      <c r="B29" s="107" t="s">
        <v>108</v>
      </c>
    </row>
    <row r="41" spans="1:26" ht="15" customHeight="1" x14ac:dyDescent="0.25">
      <c r="A41" s="8"/>
      <c r="B41" s="63"/>
      <c r="C41" s="63"/>
      <c r="D41" s="63"/>
      <c r="E41" s="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8"/>
      <c r="B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8"/>
      <c r="B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8"/>
      <c r="B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8"/>
      <c r="B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8"/>
      <c r="B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8"/>
      <c r="B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8"/>
      <c r="B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8"/>
      <c r="B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8"/>
      <c r="B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8"/>
      <c r="B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8"/>
      <c r="B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8"/>
      <c r="B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8"/>
      <c r="B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8"/>
      <c r="B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8"/>
      <c r="B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10">
    <mergeCell ref="AY1:BC1"/>
    <mergeCell ref="BD1:BM1"/>
    <mergeCell ref="BO1:BS1"/>
    <mergeCell ref="BT1:CC1"/>
    <mergeCell ref="D1:G1"/>
    <mergeCell ref="H1:Q1"/>
    <mergeCell ref="S1:W1"/>
    <mergeCell ref="X1:AG1"/>
    <mergeCell ref="AI1:AM1"/>
    <mergeCell ref="AN1:AW1"/>
  </mergeCells>
  <conditionalFormatting sqref="CJ5">
    <cfRule type="expression" dxfId="71" priority="42">
      <formula>$CI$5&gt;0</formula>
    </cfRule>
    <cfRule type="expression" dxfId="70" priority="52">
      <formula>$CI$5&lt;0</formula>
    </cfRule>
  </conditionalFormatting>
  <conditionalFormatting sqref="CJ6">
    <cfRule type="expression" dxfId="69" priority="41">
      <formula>$CI$6&gt;0</formula>
    </cfRule>
    <cfRule type="expression" dxfId="68" priority="51">
      <formula>$CI$6&lt;0</formula>
    </cfRule>
  </conditionalFormatting>
  <conditionalFormatting sqref="CJ8">
    <cfRule type="expression" dxfId="67" priority="40">
      <formula>$CI$8&gt;0</formula>
    </cfRule>
    <cfRule type="expression" dxfId="66" priority="50">
      <formula>$CI$8&lt;0</formula>
    </cfRule>
  </conditionalFormatting>
  <conditionalFormatting sqref="CJ9">
    <cfRule type="expression" dxfId="65" priority="39">
      <formula>$CI$9&gt;0</formula>
    </cfRule>
    <cfRule type="expression" dxfId="64" priority="49">
      <formula>$CI$9&lt;0</formula>
    </cfRule>
  </conditionalFormatting>
  <conditionalFormatting sqref="CJ10">
    <cfRule type="expression" dxfId="63" priority="38">
      <formula>$CI$10&gt;0</formula>
    </cfRule>
    <cfRule type="expression" dxfId="62" priority="48">
      <formula>$CI$10&lt;0</formula>
    </cfRule>
  </conditionalFormatting>
  <conditionalFormatting sqref="CJ12">
    <cfRule type="expression" dxfId="61" priority="37">
      <formula>$CI$12&gt;0</formula>
    </cfRule>
    <cfRule type="expression" dxfId="60" priority="47">
      <formula>$CI$12&lt;0</formula>
    </cfRule>
  </conditionalFormatting>
  <conditionalFormatting sqref="CJ13">
    <cfRule type="expression" dxfId="59" priority="36">
      <formula>$CI$13&gt;0</formula>
    </cfRule>
    <cfRule type="expression" dxfId="58" priority="46">
      <formula>$CI$13&lt;0</formula>
    </cfRule>
  </conditionalFormatting>
  <conditionalFormatting sqref="CJ15">
    <cfRule type="expression" dxfId="57" priority="35">
      <formula>$CI$15&gt;0</formula>
    </cfRule>
    <cfRule type="expression" dxfId="56" priority="45">
      <formula>$CI$15&lt;0</formula>
    </cfRule>
  </conditionalFormatting>
  <conditionalFormatting sqref="CJ17">
    <cfRule type="expression" dxfId="55" priority="34">
      <formula>$CI$17&gt;0</formula>
    </cfRule>
    <cfRule type="expression" dxfId="54" priority="44">
      <formula>$CI$17&lt;0</formula>
    </cfRule>
  </conditionalFormatting>
  <conditionalFormatting sqref="CJ18">
    <cfRule type="expression" dxfId="53" priority="33">
      <formula>$CI$18&gt;0</formula>
    </cfRule>
    <cfRule type="expression" dxfId="52" priority="43">
      <formula>$CI$18&lt;0</formula>
    </cfRule>
  </conditionalFormatting>
  <conditionalFormatting sqref="CO18 CO27:CO28">
    <cfRule type="cellIs" dxfId="51" priority="15" operator="lessThan">
      <formula>0</formula>
    </cfRule>
    <cfRule type="cellIs" dxfId="50" priority="16" operator="greaterThan">
      <formula>0</formula>
    </cfRule>
  </conditionalFormatting>
  <conditionalFormatting sqref="CO19:CO22">
    <cfRule type="cellIs" dxfId="49" priority="13" operator="lessThan">
      <formula>0</formula>
    </cfRule>
    <cfRule type="cellIs" dxfId="48" priority="14" operator="greaterThan">
      <formula>0</formula>
    </cfRule>
  </conditionalFormatting>
  <conditionalFormatting sqref="CO4">
    <cfRule type="cellIs" dxfId="47" priority="11" operator="lessThan">
      <formula>0</formula>
    </cfRule>
    <cfRule type="cellIs" dxfId="46" priority="12" operator="greaterThan">
      <formula>0</formula>
    </cfRule>
  </conditionalFormatting>
  <conditionalFormatting sqref="CO5:CO8">
    <cfRule type="cellIs" dxfId="45" priority="9" operator="lessThan">
      <formula>0</formula>
    </cfRule>
    <cfRule type="cellIs" dxfId="44" priority="10" operator="greaterThan">
      <formula>0</formula>
    </cfRule>
  </conditionalFormatting>
  <conditionalFormatting sqref="CO11">
    <cfRule type="cellIs" dxfId="43" priority="7" operator="lessThan">
      <formula>0</formula>
    </cfRule>
    <cfRule type="cellIs" dxfId="42" priority="8" operator="greaterThan">
      <formula>0</formula>
    </cfRule>
  </conditionalFormatting>
  <conditionalFormatting sqref="CO12:CO15">
    <cfRule type="cellIs" dxfId="41" priority="5" operator="lessThan">
      <formula>0</formula>
    </cfRule>
    <cfRule type="cellIs" dxfId="40" priority="6" operator="greaterThan">
      <formula>0</formula>
    </cfRule>
  </conditionalFormatting>
  <conditionalFormatting sqref="CO26">
    <cfRule type="cellIs" dxfId="39" priority="3" operator="lessThan">
      <formula>0</formula>
    </cfRule>
    <cfRule type="cellIs" dxfId="38" priority="4" operator="greaterThan">
      <formula>0</formula>
    </cfRule>
  </conditionalFormatting>
  <conditionalFormatting sqref="CO23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" right="0.7" top="0.75" bottom="0.75" header="0.3" footer="0.3"/>
  <ignoredErrors>
    <ignoredError sqref="CN7 CN27 AX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D13" sqref="CD13"/>
    </sheetView>
  </sheetViews>
  <sheetFormatPr defaultColWidth="5.7109375" defaultRowHeight="15" customHeight="1" outlineLevelCol="2" x14ac:dyDescent="0.25"/>
  <cols>
    <col min="1" max="1" width="21.42578125" bestFit="1" customWidth="1"/>
    <col min="2" max="2" width="13.42578125" bestFit="1" customWidth="1"/>
    <col min="3" max="7" width="4.28515625" hidden="1" customWidth="1" outlineLevel="2"/>
    <col min="8" max="17" width="6.7109375" hidden="1" customWidth="1" outlineLevel="1"/>
    <col min="18" max="18" width="9.42578125" bestFit="1" customWidth="1" collapsed="1"/>
    <col min="19" max="23" width="4.28515625" hidden="1" customWidth="1" outlineLevel="2"/>
    <col min="24" max="33" width="6.7109375" hidden="1" customWidth="1" outlineLevel="1"/>
    <col min="34" max="34" width="8.85546875" bestFit="1" customWidth="1" collapsed="1"/>
    <col min="35" max="39" width="4.28515625" hidden="1" customWidth="1" outlineLevel="2"/>
    <col min="40" max="49" width="6.7109375" hidden="1" customWidth="1" outlineLevel="1"/>
    <col min="50" max="50" width="8.140625" bestFit="1" customWidth="1" collapsed="1"/>
    <col min="51" max="55" width="4.28515625" hidden="1" customWidth="1" outlineLevel="2"/>
    <col min="56" max="65" width="6.7109375" hidden="1" customWidth="1" outlineLevel="1"/>
    <col min="66" max="66" width="9.42578125" bestFit="1" customWidth="1" collapsed="1"/>
    <col min="67" max="71" width="4.28515625" hidden="1" customWidth="1" outlineLevel="2"/>
    <col min="72" max="81" width="6.7109375" hidden="1" customWidth="1" outlineLevel="1"/>
    <col min="82" max="82" width="10.28515625" bestFit="1" customWidth="1" collapsed="1"/>
    <col min="83" max="83" width="5.140625" bestFit="1" customWidth="1"/>
    <col min="84" max="84" width="10" bestFit="1" customWidth="1"/>
    <col min="85" max="85" width="6.7109375" customWidth="1"/>
    <col min="86" max="86" width="21.140625" bestFit="1" customWidth="1"/>
    <col min="87" max="88" width="9.7109375" customWidth="1"/>
    <col min="89" max="89" width="10.7109375" bestFit="1" customWidth="1"/>
    <col min="90" max="90" width="7.7109375" bestFit="1" customWidth="1"/>
    <col min="91" max="91" width="8.7109375" bestFit="1" customWidth="1"/>
    <col min="92" max="92" width="5.7109375" customWidth="1"/>
  </cols>
  <sheetData>
    <row r="1" spans="1:98" ht="15" customHeight="1" x14ac:dyDescent="0.25">
      <c r="A1" s="60" t="s">
        <v>56</v>
      </c>
      <c r="B1" s="60" t="s">
        <v>55</v>
      </c>
      <c r="C1" s="60"/>
      <c r="D1" s="112" t="s">
        <v>57</v>
      </c>
      <c r="E1" s="112"/>
      <c r="F1" s="112"/>
      <c r="G1" s="112"/>
      <c r="H1" s="112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8"/>
      <c r="S1" s="112" t="s">
        <v>57</v>
      </c>
      <c r="T1" s="112"/>
      <c r="U1" s="112"/>
      <c r="V1" s="112"/>
      <c r="W1" s="112"/>
      <c r="X1" s="112" t="s">
        <v>58</v>
      </c>
      <c r="Y1" s="112"/>
      <c r="Z1" s="112"/>
      <c r="AA1" s="112"/>
      <c r="AB1" s="112"/>
      <c r="AC1" s="112"/>
      <c r="AD1" s="112"/>
      <c r="AE1" s="112"/>
      <c r="AF1" s="112"/>
      <c r="AG1" s="112"/>
      <c r="AH1" s="8"/>
      <c r="AI1" s="112" t="s">
        <v>57</v>
      </c>
      <c r="AJ1" s="112"/>
      <c r="AK1" s="112"/>
      <c r="AL1" s="112"/>
      <c r="AM1" s="112"/>
      <c r="AN1" s="112" t="s">
        <v>58</v>
      </c>
      <c r="AO1" s="112"/>
      <c r="AP1" s="112"/>
      <c r="AQ1" s="112"/>
      <c r="AR1" s="112"/>
      <c r="AS1" s="112"/>
      <c r="AT1" s="112"/>
      <c r="AU1" s="112"/>
      <c r="AV1" s="112"/>
      <c r="AW1" s="112"/>
      <c r="AX1" s="8"/>
      <c r="AY1" s="112" t="s">
        <v>57</v>
      </c>
      <c r="AZ1" s="112"/>
      <c r="BA1" s="112"/>
      <c r="BB1" s="112"/>
      <c r="BC1" s="112"/>
      <c r="BD1" s="112" t="s">
        <v>58</v>
      </c>
      <c r="BE1" s="112"/>
      <c r="BF1" s="112"/>
      <c r="BG1" s="112"/>
      <c r="BH1" s="112"/>
      <c r="BI1" s="112"/>
      <c r="BJ1" s="112"/>
      <c r="BK1" s="112"/>
      <c r="BL1" s="112"/>
      <c r="BM1" s="112"/>
      <c r="BN1" s="8"/>
      <c r="BO1" s="112" t="s">
        <v>57</v>
      </c>
      <c r="BP1" s="112"/>
      <c r="BQ1" s="112"/>
      <c r="BR1" s="112"/>
      <c r="BS1" s="112"/>
      <c r="BT1" s="112" t="s">
        <v>58</v>
      </c>
      <c r="BU1" s="112"/>
      <c r="BV1" s="112"/>
      <c r="BW1" s="112"/>
      <c r="BX1" s="112"/>
      <c r="BY1" s="112"/>
      <c r="BZ1" s="112"/>
      <c r="CA1" s="112"/>
      <c r="CB1" s="112"/>
      <c r="CC1" s="112"/>
      <c r="CD1" s="8"/>
      <c r="CE1" s="8"/>
      <c r="CF1" s="8"/>
      <c r="CG1" s="26"/>
    </row>
    <row r="2" spans="1:98" ht="15" customHeight="1" thickBot="1" x14ac:dyDescent="0.3">
      <c r="A2" s="62" t="s">
        <v>0</v>
      </c>
      <c r="B2" s="10" t="s">
        <v>1</v>
      </c>
      <c r="C2" s="58" t="s">
        <v>54</v>
      </c>
      <c r="D2" s="58" t="s">
        <v>50</v>
      </c>
      <c r="E2" s="58" t="s">
        <v>51</v>
      </c>
      <c r="F2" s="58" t="s">
        <v>52</v>
      </c>
      <c r="G2" s="58" t="s">
        <v>53</v>
      </c>
      <c r="H2" s="35" t="s">
        <v>59</v>
      </c>
      <c r="I2" s="35" t="s">
        <v>60</v>
      </c>
      <c r="J2" s="35" t="s">
        <v>61</v>
      </c>
      <c r="K2" s="35" t="s">
        <v>62</v>
      </c>
      <c r="L2" s="35" t="s">
        <v>63</v>
      </c>
      <c r="M2" s="35" t="s">
        <v>65</v>
      </c>
      <c r="N2" s="35" t="s">
        <v>66</v>
      </c>
      <c r="O2" s="35" t="s">
        <v>64</v>
      </c>
      <c r="P2" s="35" t="s">
        <v>67</v>
      </c>
      <c r="Q2" s="35" t="s">
        <v>68</v>
      </c>
      <c r="R2" s="10" t="s">
        <v>2</v>
      </c>
      <c r="S2" s="59" t="s">
        <v>54</v>
      </c>
      <c r="T2" s="59" t="s">
        <v>50</v>
      </c>
      <c r="U2" s="59" t="s">
        <v>51</v>
      </c>
      <c r="V2" s="59" t="s">
        <v>52</v>
      </c>
      <c r="W2" s="59" t="s">
        <v>53</v>
      </c>
      <c r="X2" s="35" t="s">
        <v>59</v>
      </c>
      <c r="Y2" s="35" t="s">
        <v>60</v>
      </c>
      <c r="Z2" s="35" t="s">
        <v>61</v>
      </c>
      <c r="AA2" s="35" t="s">
        <v>62</v>
      </c>
      <c r="AB2" s="35" t="s">
        <v>63</v>
      </c>
      <c r="AC2" s="35" t="s">
        <v>65</v>
      </c>
      <c r="AD2" s="35" t="s">
        <v>66</v>
      </c>
      <c r="AE2" s="35" t="s">
        <v>64</v>
      </c>
      <c r="AF2" s="35" t="s">
        <v>67</v>
      </c>
      <c r="AG2" s="35" t="s">
        <v>68</v>
      </c>
      <c r="AH2" s="10" t="s">
        <v>3</v>
      </c>
      <c r="AI2" s="59" t="s">
        <v>54</v>
      </c>
      <c r="AJ2" s="59" t="s">
        <v>50</v>
      </c>
      <c r="AK2" s="59" t="s">
        <v>51</v>
      </c>
      <c r="AL2" s="59" t="s">
        <v>52</v>
      </c>
      <c r="AM2" s="59" t="s">
        <v>53</v>
      </c>
      <c r="AN2" s="35" t="s">
        <v>59</v>
      </c>
      <c r="AO2" s="35" t="s">
        <v>60</v>
      </c>
      <c r="AP2" s="35" t="s">
        <v>61</v>
      </c>
      <c r="AQ2" s="35" t="s">
        <v>62</v>
      </c>
      <c r="AR2" s="35" t="s">
        <v>63</v>
      </c>
      <c r="AS2" s="35" t="s">
        <v>65</v>
      </c>
      <c r="AT2" s="35" t="s">
        <v>66</v>
      </c>
      <c r="AU2" s="35" t="s">
        <v>64</v>
      </c>
      <c r="AV2" s="35" t="s">
        <v>67</v>
      </c>
      <c r="AW2" s="35" t="s">
        <v>68</v>
      </c>
      <c r="AX2" s="10" t="s">
        <v>4</v>
      </c>
      <c r="AY2" s="59" t="s">
        <v>54</v>
      </c>
      <c r="AZ2" s="59" t="s">
        <v>50</v>
      </c>
      <c r="BA2" s="59" t="s">
        <v>51</v>
      </c>
      <c r="BB2" s="59" t="s">
        <v>52</v>
      </c>
      <c r="BC2" s="59" t="s">
        <v>53</v>
      </c>
      <c r="BD2" s="35" t="s">
        <v>59</v>
      </c>
      <c r="BE2" s="35" t="s">
        <v>60</v>
      </c>
      <c r="BF2" s="35" t="s">
        <v>61</v>
      </c>
      <c r="BG2" s="35" t="s">
        <v>62</v>
      </c>
      <c r="BH2" s="35" t="s">
        <v>63</v>
      </c>
      <c r="BI2" s="35" t="s">
        <v>65</v>
      </c>
      <c r="BJ2" s="35" t="s">
        <v>66</v>
      </c>
      <c r="BK2" s="35" t="s">
        <v>64</v>
      </c>
      <c r="BL2" s="35" t="s">
        <v>67</v>
      </c>
      <c r="BM2" s="35" t="s">
        <v>68</v>
      </c>
      <c r="BN2" s="10" t="s">
        <v>5</v>
      </c>
      <c r="BO2" s="59" t="s">
        <v>54</v>
      </c>
      <c r="BP2" s="59" t="s">
        <v>50</v>
      </c>
      <c r="BQ2" s="59" t="s">
        <v>51</v>
      </c>
      <c r="BR2" s="59" t="s">
        <v>52</v>
      </c>
      <c r="BS2" s="59" t="s">
        <v>53</v>
      </c>
      <c r="BT2" s="35" t="s">
        <v>59</v>
      </c>
      <c r="BU2" s="35" t="s">
        <v>60</v>
      </c>
      <c r="BV2" s="35" t="s">
        <v>61</v>
      </c>
      <c r="BW2" s="35" t="s">
        <v>62</v>
      </c>
      <c r="BX2" s="35" t="s">
        <v>63</v>
      </c>
      <c r="BY2" s="35" t="s">
        <v>65</v>
      </c>
      <c r="BZ2" s="35" t="s">
        <v>66</v>
      </c>
      <c r="CA2" s="35" t="s">
        <v>64</v>
      </c>
      <c r="CB2" s="35" t="s">
        <v>67</v>
      </c>
      <c r="CC2" s="35" t="s">
        <v>68</v>
      </c>
      <c r="CD2" s="34" t="s">
        <v>6</v>
      </c>
      <c r="CE2" s="34" t="s">
        <v>7</v>
      </c>
      <c r="CF2" s="34" t="s">
        <v>8</v>
      </c>
      <c r="CG2" s="27"/>
    </row>
    <row r="3" spans="1:98" ht="15" customHeight="1" x14ac:dyDescent="0.25">
      <c r="A3" s="95" t="s">
        <v>98</v>
      </c>
      <c r="B3" s="21">
        <v>0</v>
      </c>
      <c r="C3" s="36">
        <v>0</v>
      </c>
      <c r="D3" s="36">
        <v>0</v>
      </c>
      <c r="E3" s="36">
        <v>0</v>
      </c>
      <c r="F3" s="36">
        <v>1</v>
      </c>
      <c r="G3" s="36">
        <v>0</v>
      </c>
      <c r="H3" s="36">
        <v>0</v>
      </c>
      <c r="I3" s="51">
        <v>10</v>
      </c>
      <c r="J3" s="51">
        <v>0</v>
      </c>
      <c r="K3" s="51">
        <v>0</v>
      </c>
      <c r="L3" s="51">
        <v>0</v>
      </c>
      <c r="M3" s="51">
        <v>0</v>
      </c>
      <c r="N3" s="51">
        <v>10</v>
      </c>
      <c r="O3" s="51">
        <v>10</v>
      </c>
      <c r="P3" s="51">
        <v>10</v>
      </c>
      <c r="Q3" s="51">
        <v>0</v>
      </c>
      <c r="R3" s="20"/>
      <c r="S3" s="37"/>
      <c r="T3" s="37"/>
      <c r="U3" s="38"/>
      <c r="V3" s="38"/>
      <c r="W3" s="38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"/>
      <c r="AI3" s="37"/>
      <c r="AJ3" s="38"/>
      <c r="AK3" s="38"/>
      <c r="AL3" s="38"/>
      <c r="AM3" s="3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20"/>
      <c r="AY3" s="37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24"/>
      <c r="BO3" s="37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55"/>
      <c r="CE3" s="53"/>
      <c r="CF3" s="31"/>
      <c r="CG3" s="28"/>
      <c r="CH3" s="81" t="s">
        <v>82</v>
      </c>
      <c r="CI3" s="83" t="s">
        <v>84</v>
      </c>
      <c r="CJ3" s="82" t="s">
        <v>85</v>
      </c>
      <c r="CK3" s="82" t="s">
        <v>83</v>
      </c>
      <c r="CL3" s="65"/>
      <c r="CN3" s="104" t="s">
        <v>99</v>
      </c>
      <c r="CO3" s="102" t="s">
        <v>103</v>
      </c>
      <c r="CP3" s="100"/>
      <c r="CQ3" s="100"/>
      <c r="CR3" s="100"/>
      <c r="CS3" s="100"/>
      <c r="CT3" s="91"/>
    </row>
    <row r="4" spans="1:98" ht="15" customHeight="1" x14ac:dyDescent="0.25">
      <c r="A4" s="8" t="s">
        <v>10</v>
      </c>
      <c r="B4" s="39">
        <v>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23">
        <v>0</v>
      </c>
      <c r="J4" s="23">
        <v>0</v>
      </c>
      <c r="K4" s="23">
        <v>0</v>
      </c>
      <c r="L4" s="23">
        <v>0</v>
      </c>
      <c r="M4" s="23">
        <v>10</v>
      </c>
      <c r="N4" s="23">
        <v>10</v>
      </c>
      <c r="O4" s="23">
        <v>10</v>
      </c>
      <c r="P4" s="23">
        <v>0</v>
      </c>
      <c r="Q4" s="23">
        <v>0</v>
      </c>
      <c r="R4" s="21">
        <v>0</v>
      </c>
      <c r="S4" s="17">
        <v>0</v>
      </c>
      <c r="T4" s="17">
        <v>0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10</v>
      </c>
      <c r="AC4" s="12">
        <v>0</v>
      </c>
      <c r="AD4" s="12">
        <v>0</v>
      </c>
      <c r="AE4" s="12">
        <v>10</v>
      </c>
      <c r="AF4" s="12">
        <v>0</v>
      </c>
      <c r="AG4" s="12">
        <v>0</v>
      </c>
      <c r="AH4" s="21">
        <v>0</v>
      </c>
      <c r="AI4" s="17">
        <v>0</v>
      </c>
      <c r="AJ4" s="12">
        <v>0</v>
      </c>
      <c r="AK4" s="12">
        <v>0</v>
      </c>
      <c r="AL4" s="12">
        <v>1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10</v>
      </c>
      <c r="AS4" s="12">
        <v>0</v>
      </c>
      <c r="AT4" s="12">
        <v>0</v>
      </c>
      <c r="AU4" s="12">
        <v>10</v>
      </c>
      <c r="AV4" s="12">
        <v>10</v>
      </c>
      <c r="AW4" s="12">
        <v>10</v>
      </c>
      <c r="AX4" s="20"/>
      <c r="AY4" s="19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25">
        <v>0</v>
      </c>
      <c r="BO4" s="18">
        <v>0</v>
      </c>
      <c r="BP4" s="15">
        <v>0</v>
      </c>
      <c r="BQ4" s="15">
        <v>0</v>
      </c>
      <c r="BR4" s="15">
        <v>1</v>
      </c>
      <c r="BS4" s="15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10</v>
      </c>
      <c r="BY4" s="12">
        <v>0</v>
      </c>
      <c r="BZ4" s="12">
        <v>0</v>
      </c>
      <c r="CA4" s="12">
        <v>10</v>
      </c>
      <c r="CB4" s="12">
        <v>0</v>
      </c>
      <c r="CC4" s="12">
        <v>0</v>
      </c>
      <c r="CD4" s="56"/>
      <c r="CE4" s="14"/>
      <c r="CF4" s="32"/>
      <c r="CG4" s="28"/>
      <c r="CH4" s="66" t="s">
        <v>9</v>
      </c>
      <c r="CI4" s="67"/>
      <c r="CJ4" s="67"/>
      <c r="CK4" s="67"/>
      <c r="CL4" s="68"/>
      <c r="CN4" s="105">
        <f>(AH10)</f>
        <v>0</v>
      </c>
      <c r="CO4" s="108">
        <f>Round5!CN4</f>
        <v>0</v>
      </c>
      <c r="CP4" s="96" t="s">
        <v>96</v>
      </c>
      <c r="CQ4" s="64"/>
      <c r="CR4" s="64"/>
      <c r="CS4" s="64"/>
      <c r="CT4" s="92"/>
    </row>
    <row r="5" spans="1:98" ht="15" customHeight="1" x14ac:dyDescent="0.25">
      <c r="A5" s="8" t="s">
        <v>12</v>
      </c>
      <c r="B5" s="40">
        <v>0</v>
      </c>
      <c r="C5" s="12">
        <v>0</v>
      </c>
      <c r="D5" s="12">
        <v>-1</v>
      </c>
      <c r="E5" s="12">
        <v>0</v>
      </c>
      <c r="F5" s="12">
        <v>-1</v>
      </c>
      <c r="G5" s="12">
        <v>-2</v>
      </c>
      <c r="H5" s="12">
        <v>-20</v>
      </c>
      <c r="I5" s="23">
        <v>10</v>
      </c>
      <c r="J5" s="23">
        <v>0</v>
      </c>
      <c r="K5" s="23">
        <v>0</v>
      </c>
      <c r="L5" s="23">
        <v>0</v>
      </c>
      <c r="M5" s="23">
        <v>-20</v>
      </c>
      <c r="N5" s="23">
        <v>-20</v>
      </c>
      <c r="O5" s="61">
        <v>-10</v>
      </c>
      <c r="P5" s="23">
        <v>-10</v>
      </c>
      <c r="Q5" s="23">
        <v>0</v>
      </c>
      <c r="R5" s="20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1">
        <v>0</v>
      </c>
      <c r="AI5" s="17">
        <v>0</v>
      </c>
      <c r="AJ5" s="12">
        <v>-1</v>
      </c>
      <c r="AK5" s="12">
        <v>0</v>
      </c>
      <c r="AL5" s="12">
        <v>-1</v>
      </c>
      <c r="AM5" s="12">
        <v>-2</v>
      </c>
      <c r="AN5" s="12">
        <v>-20</v>
      </c>
      <c r="AO5" s="12">
        <v>10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-10</v>
      </c>
      <c r="AV5" s="12">
        <v>-20</v>
      </c>
      <c r="AW5" s="12">
        <v>0</v>
      </c>
      <c r="AX5" s="20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20"/>
      <c r="BO5" s="19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56"/>
      <c r="CE5" s="14"/>
      <c r="CF5" s="32"/>
      <c r="CG5" s="28"/>
      <c r="CH5" s="69" t="s">
        <v>73</v>
      </c>
      <c r="CI5" s="70">
        <f>(((B3*H3)+(B4*H4)+(B5*H5)+(B6*H6)+(B7*H7)+(B8*H8)+(B9*H9)+(B21*H21))+((R4*X4)+(R14*X14)+(R15*X15)+(R16*X16)+(R17*X17)+(R18*X18)+(R19*X19)+(R20*X20)+(R21*X21))+((AH4*AN4)+(AH5*AN5)+(AH6*AN6)+(AH7*AN7)+(AH9*AN9)+(AH10*AN10)+(AH21*AN21))+((AX11*BD11)+(AX12*BD12)+(AX13*BD13))+((BN4*BT4)+(BN7*BT7)+(BN10*BT10)+(BN14*BT14)+(BN15*BT15)+(BN19*BT19)+(BN20*BT20)+(BN21*BT21)))</f>
        <v>0</v>
      </c>
      <c r="CJ5" s="70">
        <f>CI5/10</f>
        <v>0</v>
      </c>
      <c r="CK5" s="71">
        <f>CJ5+(Round4!CK5)-(0.75)*(Round4!CJ5)</f>
        <v>50</v>
      </c>
      <c r="CL5" s="72" t="s">
        <v>71</v>
      </c>
      <c r="CN5" s="105">
        <f>(BN10)</f>
        <v>0</v>
      </c>
      <c r="CO5" s="108">
        <f>Round5!CN5</f>
        <v>0</v>
      </c>
      <c r="CP5" s="96" t="s">
        <v>91</v>
      </c>
      <c r="CQ5" s="64"/>
      <c r="CR5" s="64"/>
      <c r="CS5" s="64"/>
      <c r="CT5" s="92"/>
    </row>
    <row r="6" spans="1:98" ht="15" customHeight="1" x14ac:dyDescent="0.25">
      <c r="A6" s="8" t="s">
        <v>14</v>
      </c>
      <c r="B6" s="40">
        <v>0</v>
      </c>
      <c r="C6" s="12">
        <v>0</v>
      </c>
      <c r="D6" s="12">
        <v>-2</v>
      </c>
      <c r="E6" s="12">
        <v>0</v>
      </c>
      <c r="F6" s="12">
        <v>-1</v>
      </c>
      <c r="G6" s="12">
        <v>-1</v>
      </c>
      <c r="H6" s="12">
        <v>0</v>
      </c>
      <c r="I6" s="23">
        <v>0</v>
      </c>
      <c r="J6" s="23">
        <v>-30</v>
      </c>
      <c r="K6" s="23">
        <v>-10</v>
      </c>
      <c r="L6" s="23">
        <v>10</v>
      </c>
      <c r="M6" s="23">
        <v>10</v>
      </c>
      <c r="N6" s="23">
        <v>-10</v>
      </c>
      <c r="O6" s="23">
        <v>0</v>
      </c>
      <c r="P6" s="23">
        <v>0</v>
      </c>
      <c r="Q6" s="23">
        <v>0</v>
      </c>
      <c r="R6" s="20"/>
      <c r="S6" s="19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1">
        <v>0</v>
      </c>
      <c r="AI6" s="17">
        <v>0</v>
      </c>
      <c r="AJ6" s="12">
        <v>-1</v>
      </c>
      <c r="AK6" s="12">
        <v>0</v>
      </c>
      <c r="AL6" s="12">
        <v>-1</v>
      </c>
      <c r="AM6" s="12">
        <v>-1</v>
      </c>
      <c r="AN6" s="12">
        <v>0</v>
      </c>
      <c r="AO6" s="12">
        <v>0</v>
      </c>
      <c r="AP6" s="12">
        <v>-30</v>
      </c>
      <c r="AQ6" s="12">
        <v>-10</v>
      </c>
      <c r="AR6" s="12">
        <v>10</v>
      </c>
      <c r="AS6" s="12">
        <v>0</v>
      </c>
      <c r="AT6" s="12">
        <v>10</v>
      </c>
      <c r="AU6" s="12">
        <v>-10</v>
      </c>
      <c r="AV6" s="12">
        <v>-10</v>
      </c>
      <c r="AW6" s="12">
        <v>10</v>
      </c>
      <c r="AX6" s="20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20"/>
      <c r="BO6" s="19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56"/>
      <c r="CE6" s="14"/>
      <c r="CF6" s="32"/>
      <c r="CG6" s="28"/>
      <c r="CH6" s="69" t="s">
        <v>74</v>
      </c>
      <c r="CI6" s="70">
        <f>(((B3*I3)+(B4*I4)+(B5*I5)+(B6*I6)+(B7*I7)+(B8*I8)+(B9*I9)+(B21*I21))+((R4*Y4)+(R14*Y14)+(R15*Y15)+(R16*Y16)+(R17*Y17)+(R18*Y18)+(R19*Y19)+(R20*Y20)+(R21*Y21))+((AH4*AO4)+(AH5*AO5)+(AH6*AO6)+(AH7*AO7)+(AH9*AO9)+(AH10*AO10)+(AH21*AO21))+((AX11*BE11)+(AX12*BE12)+(AX13*BE13))+((BN4*BU4)+(BN7*BU7)+(BN10*BU10)+(BN14*BU14)+(BN15*BU15)+(BN19*BU19)+(BN20*BU20)+(BN21*BU21)))</f>
        <v>0</v>
      </c>
      <c r="CJ6" s="70">
        <f>CI6/10</f>
        <v>0</v>
      </c>
      <c r="CK6" s="71">
        <f>CJ6+(Round4!CK6)-(Round4!CJ6)</f>
        <v>50</v>
      </c>
      <c r="CL6" s="73" t="s">
        <v>72</v>
      </c>
      <c r="CN6" s="105">
        <f>(R19)</f>
        <v>0</v>
      </c>
      <c r="CO6" s="108">
        <f>Round5!CN6</f>
        <v>0</v>
      </c>
      <c r="CP6" s="96" t="s">
        <v>89</v>
      </c>
      <c r="CQ6" s="64"/>
      <c r="CR6" s="64"/>
      <c r="CS6" s="64"/>
      <c r="CT6" s="92"/>
    </row>
    <row r="7" spans="1:98" ht="15" customHeight="1" x14ac:dyDescent="0.25">
      <c r="A7" s="8" t="s">
        <v>15</v>
      </c>
      <c r="B7" s="40">
        <v>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23">
        <v>0</v>
      </c>
      <c r="J7" s="23">
        <v>0</v>
      </c>
      <c r="K7" s="23">
        <v>0</v>
      </c>
      <c r="L7" s="23">
        <v>-10</v>
      </c>
      <c r="M7" s="23">
        <v>20</v>
      </c>
      <c r="N7" s="23">
        <v>30</v>
      </c>
      <c r="O7" s="23">
        <v>20</v>
      </c>
      <c r="P7" s="23">
        <v>10</v>
      </c>
      <c r="Q7" s="23">
        <v>10</v>
      </c>
      <c r="R7" s="20"/>
      <c r="S7" s="19"/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1">
        <v>0</v>
      </c>
      <c r="AI7" s="17">
        <v>0</v>
      </c>
      <c r="AJ7" s="12">
        <v>1</v>
      </c>
      <c r="AK7" s="12">
        <v>0</v>
      </c>
      <c r="AL7" s="12">
        <v>1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-10</v>
      </c>
      <c r="AS7" s="12">
        <v>0</v>
      </c>
      <c r="AT7" s="12">
        <v>0</v>
      </c>
      <c r="AU7" s="12">
        <v>20</v>
      </c>
      <c r="AV7" s="12">
        <v>20</v>
      </c>
      <c r="AW7" s="12">
        <v>20</v>
      </c>
      <c r="AX7" s="20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25">
        <v>0</v>
      </c>
      <c r="BO7" s="18">
        <v>0</v>
      </c>
      <c r="BP7" s="15">
        <v>1</v>
      </c>
      <c r="BQ7" s="15">
        <v>1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10</v>
      </c>
      <c r="BY7" s="15">
        <v>-20</v>
      </c>
      <c r="BZ7" s="15">
        <v>-10</v>
      </c>
      <c r="CA7" s="15">
        <v>20</v>
      </c>
      <c r="CB7" s="15">
        <v>10</v>
      </c>
      <c r="CC7" s="15">
        <v>-10</v>
      </c>
      <c r="CD7" s="56"/>
      <c r="CE7" s="14"/>
      <c r="CF7" s="32"/>
      <c r="CG7" s="28"/>
      <c r="CH7" s="66" t="s">
        <v>16</v>
      </c>
      <c r="CI7" s="70"/>
      <c r="CJ7" s="70"/>
      <c r="CK7" s="71"/>
      <c r="CL7" s="74"/>
      <c r="CN7" s="105">
        <f>((AX12)-(B5+AH5+B9+AH9))</f>
        <v>0</v>
      </c>
      <c r="CO7" s="108">
        <f>Round5!CN7</f>
        <v>0</v>
      </c>
      <c r="CP7" s="96" t="s">
        <v>90</v>
      </c>
      <c r="CQ7" s="64"/>
      <c r="CR7" s="64"/>
      <c r="CS7" s="64"/>
      <c r="CT7" s="92"/>
    </row>
    <row r="8" spans="1:98" ht="15" customHeight="1" x14ac:dyDescent="0.25">
      <c r="A8" s="8" t="s">
        <v>17</v>
      </c>
      <c r="B8" s="40">
        <v>0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23">
        <v>0</v>
      </c>
      <c r="J8" s="23">
        <v>0</v>
      </c>
      <c r="K8" s="23">
        <v>0</v>
      </c>
      <c r="L8" s="23">
        <v>0</v>
      </c>
      <c r="M8" s="23">
        <v>10</v>
      </c>
      <c r="N8" s="23">
        <v>10</v>
      </c>
      <c r="O8" s="23">
        <v>0</v>
      </c>
      <c r="P8" s="23">
        <v>0</v>
      </c>
      <c r="Q8" s="23">
        <v>0</v>
      </c>
      <c r="R8" s="20"/>
      <c r="S8" s="19"/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0"/>
      <c r="AI8" s="1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20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20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56"/>
      <c r="CE8" s="14"/>
      <c r="CF8" s="32"/>
      <c r="CG8" s="28"/>
      <c r="CH8" s="75" t="s">
        <v>75</v>
      </c>
      <c r="CI8" s="70">
        <f>(((B3*J3)+(B4*J4)+(B5*J5)+(B6*J6)+(B7*J7)+(B8*J8)+(B9*J9)+(B21*J21))+((R4*Z4)+(R14*Z14)+(R15*Z15)+(R16*Z16)+(R17*Z17)+(R18*Z18)+(R19*Z19)+(R20*Z20)+(R21*Z21))+((AH4*AP4)+(AH5*AP5)+(AH6*AP6)+(AH7*AP7)+(AH9*AP9)+(AH10*AP10)+(AH21*AP21))+((AX11*BF11)+(AX12*BF12)+(AX13*BF13))+((BN4*BV4)+(BN7*BV7)+(BN10*BV10)+(BN14*BV14)+(BN15*BV15)+(BN19*BV19)+(BN20*BV20)+(BN21*BV21)))</f>
        <v>0</v>
      </c>
      <c r="CJ8" s="70">
        <f>CI8/10</f>
        <v>0</v>
      </c>
      <c r="CK8" s="71">
        <f>CJ8+Round4!CK8</f>
        <v>50</v>
      </c>
      <c r="CL8" s="74"/>
      <c r="CN8" s="105">
        <f>(R21)</f>
        <v>0</v>
      </c>
      <c r="CO8" s="108">
        <f>Round5!CN8</f>
        <v>0</v>
      </c>
      <c r="CP8" s="96" t="s">
        <v>92</v>
      </c>
      <c r="CQ8" s="64"/>
      <c r="CR8" s="64"/>
      <c r="CS8" s="64"/>
      <c r="CT8" s="92"/>
    </row>
    <row r="9" spans="1:98" ht="15" customHeight="1" x14ac:dyDescent="0.25">
      <c r="A9" s="95" t="s">
        <v>105</v>
      </c>
      <c r="B9" s="41">
        <v>0</v>
      </c>
      <c r="C9" s="15">
        <v>0</v>
      </c>
      <c r="D9" s="15">
        <v>-1</v>
      </c>
      <c r="E9" s="15">
        <v>0</v>
      </c>
      <c r="F9" s="15">
        <v>0</v>
      </c>
      <c r="G9" s="15">
        <v>-1</v>
      </c>
      <c r="H9" s="15">
        <v>-10</v>
      </c>
      <c r="I9" s="30">
        <v>0</v>
      </c>
      <c r="J9" s="30">
        <v>0</v>
      </c>
      <c r="K9" s="30">
        <v>0</v>
      </c>
      <c r="L9" s="30">
        <v>0</v>
      </c>
      <c r="M9" s="30">
        <v>10</v>
      </c>
      <c r="N9" s="30">
        <v>20</v>
      </c>
      <c r="O9" s="30">
        <v>10</v>
      </c>
      <c r="P9" s="30">
        <v>10</v>
      </c>
      <c r="Q9" s="30">
        <v>10</v>
      </c>
      <c r="R9" s="20"/>
      <c r="S9" s="19"/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1">
        <v>0</v>
      </c>
      <c r="AI9" s="17">
        <v>0</v>
      </c>
      <c r="AJ9" s="12">
        <v>-1</v>
      </c>
      <c r="AK9" s="12">
        <v>0</v>
      </c>
      <c r="AL9" s="12">
        <v>0</v>
      </c>
      <c r="AM9" s="12">
        <v>-1</v>
      </c>
      <c r="AN9" s="12">
        <v>-10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10</v>
      </c>
      <c r="AV9" s="12">
        <v>10</v>
      </c>
      <c r="AW9" s="12">
        <v>20</v>
      </c>
      <c r="AX9" s="20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24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56"/>
      <c r="CE9" s="14"/>
      <c r="CF9" s="32"/>
      <c r="CG9" s="28"/>
      <c r="CH9" s="75" t="s">
        <v>76</v>
      </c>
      <c r="CI9" s="70">
        <f>(((B3*K3)+(B4*K4)+(B5*K5)+(B6*K6)+(B7*K7)+(B8*K8)+(B9*K9)+(B21*K21))+((R4*AA4)+(R14*AA14)+(R15*AA15)+(R16*AA16)+(R17*AA17)+(R18*AA18)+(R19*AA19)+(R20*AA20)+(R21*AA21))+((AH4*AQ4)+(AH5*AQ5)+(AH6*AQ6)+(AH7*AQ7)+(AH9*AQ9)+(AH10*AQ10)+(AH21*AQ21))+((AX11*BG11)+(AX12*BG12)+(AX13*BG13))+((BN4*BW4)+(BN7*BW7)+(BN10*BW10)+(BN14*BW14)+(BN15*BW15)+(BN19*BW19)+(BN20*BW20)+(BN21*BW21)))</f>
        <v>0</v>
      </c>
      <c r="CJ9" s="70">
        <f>CI9/10</f>
        <v>0</v>
      </c>
      <c r="CK9" s="71">
        <f>CJ9+Round4!CK9</f>
        <v>50</v>
      </c>
      <c r="CL9" s="74"/>
      <c r="CN9" s="105"/>
      <c r="CO9" s="64"/>
      <c r="CP9" s="64"/>
      <c r="CQ9" s="64"/>
      <c r="CR9" s="64"/>
      <c r="CS9" s="64"/>
      <c r="CT9" s="92"/>
    </row>
    <row r="10" spans="1:98" ht="15" customHeight="1" x14ac:dyDescent="0.25">
      <c r="A10" s="8" t="s">
        <v>20</v>
      </c>
      <c r="B10" s="42"/>
      <c r="C10" s="13"/>
      <c r="D10" s="13"/>
      <c r="E10" s="13"/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0"/>
      <c r="S10" s="19"/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1">
        <v>0</v>
      </c>
      <c r="AI10" s="17">
        <v>0</v>
      </c>
      <c r="AJ10" s="12">
        <v>2</v>
      </c>
      <c r="AK10" s="12">
        <v>0</v>
      </c>
      <c r="AL10" s="12">
        <v>-1</v>
      </c>
      <c r="AM10" s="12">
        <v>1</v>
      </c>
      <c r="AN10" s="12">
        <v>0</v>
      </c>
      <c r="AO10" s="12">
        <v>0</v>
      </c>
      <c r="AP10" s="12">
        <v>20</v>
      </c>
      <c r="AQ10" s="12">
        <v>10</v>
      </c>
      <c r="AR10" s="12">
        <v>10</v>
      </c>
      <c r="AS10" s="12">
        <v>-10</v>
      </c>
      <c r="AT10" s="12">
        <v>0</v>
      </c>
      <c r="AU10" s="12">
        <v>-10</v>
      </c>
      <c r="AV10" s="12">
        <v>-10</v>
      </c>
      <c r="AW10" s="12">
        <v>-20</v>
      </c>
      <c r="AX10" s="20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25">
        <v>0</v>
      </c>
      <c r="BO10" s="18">
        <v>0</v>
      </c>
      <c r="BP10" s="15">
        <v>2</v>
      </c>
      <c r="BQ10" s="15">
        <v>0</v>
      </c>
      <c r="BR10" s="15">
        <v>-1</v>
      </c>
      <c r="BS10" s="15">
        <v>0</v>
      </c>
      <c r="BT10" s="15">
        <v>0</v>
      </c>
      <c r="BU10" s="15">
        <v>0</v>
      </c>
      <c r="BV10" s="15">
        <v>20</v>
      </c>
      <c r="BW10" s="15">
        <v>10</v>
      </c>
      <c r="BX10" s="15">
        <v>0</v>
      </c>
      <c r="BY10" s="15">
        <v>10</v>
      </c>
      <c r="BZ10" s="15">
        <v>10</v>
      </c>
      <c r="CA10" s="15">
        <v>0</v>
      </c>
      <c r="CB10" s="15">
        <v>-10</v>
      </c>
      <c r="CC10" s="15">
        <v>-10</v>
      </c>
      <c r="CD10" s="56"/>
      <c r="CE10" s="14"/>
      <c r="CF10" s="32"/>
      <c r="CG10" s="28"/>
      <c r="CH10" s="75" t="s">
        <v>77</v>
      </c>
      <c r="CI10" s="70">
        <f>(((B3*L3)+(B4*L4)+(B5*L5)+(B6*L6)+(B7*L7)+(B8*L8)+(B9*L9)+(B21*L21))+((R4*AB4)+(R14*AB14)+(R15*AB15)+(R16*AB16)+(R17*AB17)+(R18*AB18)+(R19*AB19)+(R20*AB20)+(R21*AB21))+((AH4*AR4)+(AH5*AR5)+(AH6*AR6)+(AH7*AR7)+(AH9*AR9)+(AH10*AR10)+(AH21*AR21))+((AX11*BH11)+(AX12*BH12)+(AX13*BH13))+((BN4*BX4)+(BN7*BX7)+(BN10*BX10)+(BN14*BX14)+(BN15*BX15)+(BN19*BX19)+(BN20*BX20)+(BN21*BX21)))</f>
        <v>0</v>
      </c>
      <c r="CJ10" s="70">
        <f>CI10/10</f>
        <v>0</v>
      </c>
      <c r="CK10" s="71">
        <f>CJ10+Round4!CK10</f>
        <v>50</v>
      </c>
      <c r="CL10" s="74"/>
      <c r="CN10" s="105"/>
      <c r="CO10" s="101" t="s">
        <v>102</v>
      </c>
      <c r="CP10" s="98"/>
      <c r="CQ10" s="98"/>
      <c r="CR10" s="98"/>
      <c r="CS10" s="98"/>
      <c r="CT10" s="99"/>
    </row>
    <row r="11" spans="1:98" ht="15" customHeight="1" x14ac:dyDescent="0.25">
      <c r="A11" s="8" t="s">
        <v>22</v>
      </c>
      <c r="B11" s="42"/>
      <c r="C11" s="13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0"/>
      <c r="S11" s="19"/>
      <c r="T11" s="19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  <c r="AI11" s="1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21">
        <v>0</v>
      </c>
      <c r="AY11" s="17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20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56"/>
      <c r="CE11" s="14"/>
      <c r="CF11" s="32"/>
      <c r="CG11" s="28"/>
      <c r="CH11" s="76" t="s">
        <v>24</v>
      </c>
      <c r="CI11" s="70"/>
      <c r="CJ11" s="70"/>
      <c r="CK11" s="71"/>
      <c r="CL11" s="74"/>
      <c r="CN11" s="105">
        <f>(B8)</f>
        <v>0</v>
      </c>
      <c r="CO11" s="108">
        <f>Round5!CN11</f>
        <v>0</v>
      </c>
      <c r="CP11" s="96" t="s">
        <v>93</v>
      </c>
      <c r="CQ11" s="64"/>
      <c r="CR11" s="64"/>
      <c r="CS11" s="64"/>
      <c r="CT11" s="92"/>
    </row>
    <row r="12" spans="1:98" ht="15" customHeight="1" x14ac:dyDescent="0.25">
      <c r="A12" s="8" t="s">
        <v>23</v>
      </c>
      <c r="B12" s="42"/>
      <c r="C12" s="13"/>
      <c r="D12" s="13"/>
      <c r="E12" s="13"/>
      <c r="F12" s="13"/>
      <c r="G12" s="13"/>
      <c r="H12" s="13"/>
      <c r="I12" s="22"/>
      <c r="J12" s="22"/>
      <c r="K12" s="22"/>
      <c r="L12" s="22"/>
      <c r="M12" s="22"/>
      <c r="N12" s="22"/>
      <c r="O12" s="22"/>
      <c r="P12" s="22"/>
      <c r="Q12" s="22"/>
      <c r="R12" s="20"/>
      <c r="S12" s="19"/>
      <c r="T12" s="19"/>
      <c r="U12" s="13"/>
      <c r="V12" s="13"/>
      <c r="W12" s="13"/>
      <c r="X12" s="13"/>
      <c r="Y12" s="13"/>
      <c r="Z12" s="13"/>
      <c r="AA12" s="13"/>
      <c r="AB12" s="22"/>
      <c r="AC12" s="13"/>
      <c r="AD12" s="13"/>
      <c r="AE12" s="22"/>
      <c r="AF12" s="22"/>
      <c r="AG12" s="22"/>
      <c r="AH12" s="20"/>
      <c r="AI12" s="19"/>
      <c r="AJ12" s="13"/>
      <c r="AK12" s="13"/>
      <c r="AL12" s="13"/>
      <c r="AM12" s="13"/>
      <c r="AN12" s="13"/>
      <c r="AO12" s="13"/>
      <c r="AP12" s="13"/>
      <c r="AQ12" s="13"/>
      <c r="AR12" s="22"/>
      <c r="AS12" s="13"/>
      <c r="AT12" s="13"/>
      <c r="AU12" s="22"/>
      <c r="AV12" s="22"/>
      <c r="AW12" s="22"/>
      <c r="AX12" s="21">
        <v>0</v>
      </c>
      <c r="AY12" s="17">
        <v>0</v>
      </c>
      <c r="AZ12" s="12">
        <v>0</v>
      </c>
      <c r="BA12" s="12">
        <v>0</v>
      </c>
      <c r="BB12" s="12">
        <v>1.25</v>
      </c>
      <c r="BC12" s="12">
        <v>3</v>
      </c>
      <c r="BD12" s="12">
        <v>20</v>
      </c>
      <c r="BE12" s="12">
        <v>0</v>
      </c>
      <c r="BF12" s="12">
        <v>10</v>
      </c>
      <c r="BG12" s="12">
        <v>0</v>
      </c>
      <c r="BH12" s="12">
        <v>0</v>
      </c>
      <c r="BI12" s="12">
        <v>0</v>
      </c>
      <c r="BJ12" s="12">
        <v>0</v>
      </c>
      <c r="BK12" s="12">
        <v>-10</v>
      </c>
      <c r="BL12" s="12">
        <v>0</v>
      </c>
      <c r="BM12" s="12">
        <v>-10</v>
      </c>
      <c r="BN12" s="20"/>
      <c r="BO12" s="19"/>
      <c r="BP12" s="13"/>
      <c r="BQ12" s="13"/>
      <c r="BR12" s="13"/>
      <c r="BS12" s="13"/>
      <c r="BT12" s="13"/>
      <c r="BU12" s="13"/>
      <c r="BV12" s="13"/>
      <c r="BW12" s="13"/>
      <c r="BX12" s="22"/>
      <c r="BY12" s="13"/>
      <c r="BZ12" s="13"/>
      <c r="CA12" s="22"/>
      <c r="CB12" s="22"/>
      <c r="CC12" s="22"/>
      <c r="CD12" s="56"/>
      <c r="CE12" s="14"/>
      <c r="CF12" s="32"/>
      <c r="CG12" s="28"/>
      <c r="CH12" s="75" t="s">
        <v>78</v>
      </c>
      <c r="CI12" s="70">
        <f>(((B3*M3)+(B4*M4)+(B5*M5)+(B6*M6)+(B7*M7)+(B8*M8)+(B9*M9)+(B21*M21))+((R4*AC4)+(R14*AC14)+(R15*AC15)+(R16*AC16)+(R17*AC17)+(R18*AC18)+(R19*AC19)+(R20*AC20)+(R21*AC21))+((AH4*AS4)+(AH5*AS5)+(AH6*AS6)+(AH7*AS7)+(AH9*AS9)+(AH10*AS10)+(AH21*AS21))+((AX11*BI11)+(AX12*BI12)+(AX13*BI13))+((BN4*BY4)+(BN7*BY7)+(BN10*BY10)+(BN14*BY14)+(BN15*BY15)+(BN19*BY19)+(BN20*BY20)+(BN21*BY21)))</f>
        <v>0</v>
      </c>
      <c r="CJ12" s="70">
        <f>CI12/10</f>
        <v>0</v>
      </c>
      <c r="CK12" s="71">
        <f>CJ12+Round4!CK12</f>
        <v>50</v>
      </c>
      <c r="CL12" s="74"/>
      <c r="CN12" s="105">
        <f>(R15-R20)</f>
        <v>0</v>
      </c>
      <c r="CO12" s="108">
        <f>Round5!CN12</f>
        <v>0</v>
      </c>
      <c r="CP12" s="96" t="s">
        <v>94</v>
      </c>
      <c r="CQ12" s="64"/>
      <c r="CR12" s="64"/>
      <c r="CS12" s="64"/>
      <c r="CT12" s="92"/>
    </row>
    <row r="13" spans="1:98" ht="15" customHeight="1" x14ac:dyDescent="0.25">
      <c r="A13" s="8" t="s">
        <v>25</v>
      </c>
      <c r="B13" s="42"/>
      <c r="C13" s="13"/>
      <c r="D13" s="13"/>
      <c r="E13" s="13"/>
      <c r="F13" s="13"/>
      <c r="G13" s="13"/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19"/>
      <c r="T13" s="19"/>
      <c r="U13" s="13"/>
      <c r="V13" s="13"/>
      <c r="W13" s="13"/>
      <c r="X13" s="13"/>
      <c r="Y13" s="22"/>
      <c r="Z13" s="22"/>
      <c r="AA13" s="22"/>
      <c r="AB13" s="22"/>
      <c r="AC13" s="22"/>
      <c r="AD13" s="22"/>
      <c r="AE13" s="22"/>
      <c r="AF13" s="22"/>
      <c r="AG13" s="22"/>
      <c r="AH13" s="20"/>
      <c r="AI13" s="19"/>
      <c r="AJ13" s="13"/>
      <c r="AK13" s="13"/>
      <c r="AL13" s="13"/>
      <c r="AM13" s="13"/>
      <c r="AN13" s="13"/>
      <c r="AO13" s="22"/>
      <c r="AP13" s="22"/>
      <c r="AQ13" s="22"/>
      <c r="AR13" s="22"/>
      <c r="AS13" s="22"/>
      <c r="AT13" s="22"/>
      <c r="AU13" s="22"/>
      <c r="AV13" s="22"/>
      <c r="AW13" s="22"/>
      <c r="AX13" s="21">
        <v>0</v>
      </c>
      <c r="AY13" s="17">
        <v>0</v>
      </c>
      <c r="AZ13" s="12">
        <v>0</v>
      </c>
      <c r="BA13" s="12">
        <v>0</v>
      </c>
      <c r="BB13" s="12">
        <v>1</v>
      </c>
      <c r="BC13" s="12">
        <v>0</v>
      </c>
      <c r="BD13" s="12">
        <v>0</v>
      </c>
      <c r="BE13" s="12">
        <v>20</v>
      </c>
      <c r="BF13" s="12">
        <v>0</v>
      </c>
      <c r="BG13" s="12">
        <v>0</v>
      </c>
      <c r="BH13" s="12">
        <v>0</v>
      </c>
      <c r="BI13" s="12">
        <v>0</v>
      </c>
      <c r="BJ13" s="12">
        <v>10</v>
      </c>
      <c r="BK13" s="12">
        <v>0</v>
      </c>
      <c r="BL13" s="12">
        <v>0</v>
      </c>
      <c r="BM13" s="12">
        <v>10</v>
      </c>
      <c r="BN13" s="20"/>
      <c r="BO13" s="19"/>
      <c r="BP13" s="13"/>
      <c r="BQ13" s="13"/>
      <c r="BR13" s="13"/>
      <c r="BS13" s="13"/>
      <c r="BT13" s="13"/>
      <c r="BU13" s="22"/>
      <c r="BV13" s="22"/>
      <c r="BW13" s="22"/>
      <c r="BX13" s="22"/>
      <c r="BY13" s="22"/>
      <c r="BZ13" s="22"/>
      <c r="CA13" s="22"/>
      <c r="CB13" s="22"/>
      <c r="CC13" s="22"/>
      <c r="CD13" s="56"/>
      <c r="CE13" s="14"/>
      <c r="CF13" s="32"/>
      <c r="CG13" s="28"/>
      <c r="CH13" s="75" t="s">
        <v>79</v>
      </c>
      <c r="CI13" s="70">
        <f>(((B3*N3)+(B4*N4)+(B5*N5)+(B6*N6)+(B7*N7)+(B8*N8)+(B9*N9)+(B21*N21))+((R4*AD4)+(R14*AD14)+(R15*AD15)+(R16*AD16)+(R17*AD17)+(R18*AD18)+(R19*AD19)+(R20*AD20)+(R21*AD21))+((AH4*AT4)+(AH5*AT5)+(AH6*AT6)+(AH7*AT7)+(AH9*AT9)+(AH10*AT10)+(AH21*AT21))+((AX11*BJ11)+(AX12*BJ12)+(AX13*BJ13))+((BN4*BZ4)+(BN7*BZ7)+(BN10*BZ10)+(BN14*BZ14)+(BN15*BZ15)+(BN19*BZ19)+(BN20*BZ20)+(BN21*BZ21)))</f>
        <v>0</v>
      </c>
      <c r="CJ13" s="70">
        <f>CI13/10</f>
        <v>0</v>
      </c>
      <c r="CK13" s="71">
        <f>CJ13+Round4!CK13</f>
        <v>50</v>
      </c>
      <c r="CL13" s="74"/>
      <c r="CN13" s="105">
        <f>(BN15-BN20)</f>
        <v>0</v>
      </c>
      <c r="CO13" s="108">
        <f>Round5!CN13</f>
        <v>0</v>
      </c>
      <c r="CP13" s="96" t="s">
        <v>88</v>
      </c>
      <c r="CQ13" s="64"/>
      <c r="CR13" s="64"/>
      <c r="CS13" s="64"/>
      <c r="CT13" s="92"/>
    </row>
    <row r="14" spans="1:98" ht="15" customHeight="1" x14ac:dyDescent="0.25">
      <c r="A14" s="8" t="s">
        <v>27</v>
      </c>
      <c r="B14" s="42"/>
      <c r="C14" s="13"/>
      <c r="D14" s="13"/>
      <c r="E14" s="13"/>
      <c r="F14" s="13"/>
      <c r="G14" s="13"/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1">
        <v>0</v>
      </c>
      <c r="S14" s="17">
        <v>0</v>
      </c>
      <c r="T14" s="17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20</v>
      </c>
      <c r="AA14" s="12">
        <v>0</v>
      </c>
      <c r="AB14" s="12">
        <v>10</v>
      </c>
      <c r="AC14" s="12">
        <v>-10</v>
      </c>
      <c r="AD14" s="12">
        <v>10</v>
      </c>
      <c r="AE14" s="12">
        <v>-10</v>
      </c>
      <c r="AF14" s="12">
        <v>-10</v>
      </c>
      <c r="AG14" s="12">
        <v>-20</v>
      </c>
      <c r="AH14" s="20"/>
      <c r="AI14" s="1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20"/>
      <c r="AY14" s="19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5">
        <v>0</v>
      </c>
      <c r="BO14" s="18">
        <v>0</v>
      </c>
      <c r="BP14" s="15">
        <v>0</v>
      </c>
      <c r="BQ14" s="15">
        <v>0</v>
      </c>
      <c r="BR14" s="15">
        <v>0</v>
      </c>
      <c r="BS14" s="15">
        <v>0</v>
      </c>
      <c r="BT14" s="12">
        <v>0</v>
      </c>
      <c r="BU14" s="12">
        <v>0</v>
      </c>
      <c r="BV14" s="12">
        <v>20</v>
      </c>
      <c r="BW14" s="12">
        <v>0</v>
      </c>
      <c r="BX14" s="12">
        <v>10</v>
      </c>
      <c r="BY14" s="12">
        <v>-10</v>
      </c>
      <c r="BZ14" s="12">
        <v>10</v>
      </c>
      <c r="CA14" s="12">
        <v>-10</v>
      </c>
      <c r="CB14" s="12">
        <v>-10</v>
      </c>
      <c r="CC14" s="12">
        <v>-20</v>
      </c>
      <c r="CD14" s="56"/>
      <c r="CE14" s="14"/>
      <c r="CF14" s="32"/>
      <c r="CG14" s="28"/>
      <c r="CH14" s="76" t="s">
        <v>32</v>
      </c>
      <c r="CI14" s="70"/>
      <c r="CJ14" s="70"/>
      <c r="CK14" s="71"/>
      <c r="CL14" s="74"/>
      <c r="CN14" s="105">
        <f>(AX13)</f>
        <v>0</v>
      </c>
      <c r="CO14" s="108">
        <f>Round5!CN14</f>
        <v>0</v>
      </c>
      <c r="CP14" s="96" t="s">
        <v>95</v>
      </c>
      <c r="CQ14" s="64"/>
      <c r="CR14" s="64"/>
      <c r="CS14" s="64"/>
      <c r="CT14" s="92"/>
    </row>
    <row r="15" spans="1:98" ht="15" customHeight="1" x14ac:dyDescent="0.25">
      <c r="A15" s="8" t="s">
        <v>29</v>
      </c>
      <c r="B15" s="42"/>
      <c r="C15" s="13"/>
      <c r="D15" s="13"/>
      <c r="E15" s="13"/>
      <c r="F15" s="13"/>
      <c r="G15" s="13"/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1">
        <v>0</v>
      </c>
      <c r="S15" s="17">
        <v>0</v>
      </c>
      <c r="T15" s="17">
        <v>0</v>
      </c>
      <c r="U15" s="12">
        <v>2</v>
      </c>
      <c r="V15" s="12">
        <v>0</v>
      </c>
      <c r="W15" s="12">
        <v>1</v>
      </c>
      <c r="X15" s="12">
        <v>10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-10</v>
      </c>
      <c r="AG15" s="12">
        <v>-10</v>
      </c>
      <c r="AH15" s="20"/>
      <c r="AI15" s="1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0"/>
      <c r="AY15" s="19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5">
        <v>0</v>
      </c>
      <c r="BO15" s="18">
        <v>0</v>
      </c>
      <c r="BP15" s="15">
        <v>1</v>
      </c>
      <c r="BQ15" s="15">
        <v>2</v>
      </c>
      <c r="BR15" s="15">
        <v>0</v>
      </c>
      <c r="BS15" s="15">
        <v>0</v>
      </c>
      <c r="BT15" s="12">
        <v>10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-10</v>
      </c>
      <c r="CC15" s="12">
        <v>-10</v>
      </c>
      <c r="CD15" s="56"/>
      <c r="CE15" s="14" t="s">
        <v>30</v>
      </c>
      <c r="CF15" s="32"/>
      <c r="CG15" s="28"/>
      <c r="CH15" s="75" t="s">
        <v>80</v>
      </c>
      <c r="CI15" s="70">
        <f>(((B3*O3)+(B4*O4)+(B5*O5)+(B6*O6)+(B7*O7)+(B8*O8)+(B9*O9)+(B21*O21))+((R4*AE4)+(R14*AE14)+(R15*AE15)+(R16*AE16)+(R17*AE17)+(R18*AE18)+(R19*AE19)+(R20*AE20)+(R21*AE21))+((AH4*AU4)+(AH5*AU5)+(AH6*AU6)+(AH7*AU7)+(AH9*AU9)+(AH10*AU10)+(AH21*AU21))+((AX11*BK11)+(AX12*BK12)+(AX13*BK13))+((BN4*CA4)+(BN7*CA7)+(BN10*CA10)+(BN14*CA14)+(BN15*CA15)+(BN19*CA19)+(BN20*CA20)+(BN21*CA21)))</f>
        <v>0</v>
      </c>
      <c r="CJ15" s="70">
        <f>CI15/10</f>
        <v>0</v>
      </c>
      <c r="CK15" s="71">
        <f>CJ15+Round4!CK15</f>
        <v>50</v>
      </c>
      <c r="CL15" s="74"/>
      <c r="CN15" s="105">
        <f>(AH21)</f>
        <v>0</v>
      </c>
      <c r="CO15" s="108">
        <f>Round5!CN15</f>
        <v>0</v>
      </c>
      <c r="CP15" s="96" t="s">
        <v>92</v>
      </c>
      <c r="CQ15" s="64"/>
      <c r="CR15" s="64"/>
      <c r="CS15" s="64"/>
      <c r="CT15" s="92"/>
    </row>
    <row r="16" spans="1:98" ht="15" customHeight="1" x14ac:dyDescent="0.25">
      <c r="A16" s="8" t="s">
        <v>31</v>
      </c>
      <c r="B16" s="42"/>
      <c r="C16" s="13"/>
      <c r="D16" s="13"/>
      <c r="E16" s="13"/>
      <c r="F16" s="13"/>
      <c r="G16" s="13"/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1">
        <v>0</v>
      </c>
      <c r="S16" s="17">
        <v>0</v>
      </c>
      <c r="T16" s="17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10</v>
      </c>
      <c r="AA16" s="12">
        <v>20</v>
      </c>
      <c r="AB16" s="12">
        <v>10</v>
      </c>
      <c r="AC16" s="12">
        <v>0</v>
      </c>
      <c r="AD16" s="12">
        <v>0</v>
      </c>
      <c r="AE16" s="12">
        <v>0</v>
      </c>
      <c r="AF16" s="12">
        <v>-10</v>
      </c>
      <c r="AG16" s="12">
        <v>-10</v>
      </c>
      <c r="AH16" s="20"/>
      <c r="AI16" s="1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20"/>
      <c r="AY16" s="19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0"/>
      <c r="BO16" s="19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56"/>
      <c r="CE16" s="14"/>
      <c r="CF16" s="32"/>
      <c r="CG16" s="28"/>
      <c r="CH16" s="76" t="s">
        <v>70</v>
      </c>
      <c r="CI16" s="70"/>
      <c r="CJ16" s="70"/>
      <c r="CK16" s="71"/>
      <c r="CL16" s="74"/>
      <c r="CN16" s="105"/>
      <c r="CO16" s="64"/>
      <c r="CP16" s="64"/>
      <c r="CQ16" s="64"/>
      <c r="CR16" s="64"/>
      <c r="CS16" s="64"/>
      <c r="CT16" s="92"/>
    </row>
    <row r="17" spans="1:98" ht="15" customHeight="1" x14ac:dyDescent="0.25">
      <c r="A17" s="8" t="s">
        <v>33</v>
      </c>
      <c r="B17" s="42"/>
      <c r="C17" s="13"/>
      <c r="D17" s="13"/>
      <c r="E17" s="13"/>
      <c r="F17" s="13"/>
      <c r="G17" s="13"/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1">
        <v>0</v>
      </c>
      <c r="S17" s="17">
        <v>0</v>
      </c>
      <c r="T17" s="17">
        <v>1</v>
      </c>
      <c r="U17" s="12">
        <v>-1</v>
      </c>
      <c r="V17" s="12">
        <v>0</v>
      </c>
      <c r="W17" s="12">
        <v>2</v>
      </c>
      <c r="X17" s="12">
        <v>0</v>
      </c>
      <c r="Y17" s="12">
        <v>0</v>
      </c>
      <c r="Z17" s="12">
        <v>20</v>
      </c>
      <c r="AA17" s="12">
        <v>10</v>
      </c>
      <c r="AB17" s="12">
        <v>-10</v>
      </c>
      <c r="AC17" s="12">
        <v>-20</v>
      </c>
      <c r="AD17" s="12">
        <v>-10</v>
      </c>
      <c r="AE17" s="12">
        <v>-10</v>
      </c>
      <c r="AF17" s="12">
        <v>-10</v>
      </c>
      <c r="AG17" s="12">
        <v>-10</v>
      </c>
      <c r="AH17" s="20"/>
      <c r="AI17" s="1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0"/>
      <c r="AY17" s="19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0"/>
      <c r="BO17" s="19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56"/>
      <c r="CE17" s="14"/>
      <c r="CF17" s="32"/>
      <c r="CG17" s="28"/>
      <c r="CH17" s="75" t="s">
        <v>81</v>
      </c>
      <c r="CI17" s="70">
        <f>(((B3*P3)+(B4*P4)+(B5*P5)+(B6*P6)+(B7*P7)+(B8*P8)+(B9*P9)+(B21*P21))+((R4*AF4)+(R14*AF14)+(R15*AF15)+(R16*AF16)+(R17*AF17)+(R18*AF18)+(R19*AF19)+(R20*AF20)+(R21*AF21))+((AH4*AV4)+(AH5*AV5)+(AH6*AV6)+(AH7*AV7)+(AH9*AV9)+(AH10*AV10)+(AH21*AV21))+((AX11*BL11)+(AX12*BL12)+(AX13*BL13))+((BN4*CB4)+(BN7*CB7)+(BN10*CB10)+(BN14*CB14)+(BN15*CB15)+(BN19*CB19)+(BN20*CB20)+(BN21*CB21)))</f>
        <v>0</v>
      </c>
      <c r="CJ17" s="70">
        <f>CI17/10</f>
        <v>0</v>
      </c>
      <c r="CK17" s="71">
        <f>CJ17+Round4!CK17</f>
        <v>50</v>
      </c>
      <c r="CL17" s="74"/>
      <c r="CN17" s="105"/>
      <c r="CO17" s="101" t="s">
        <v>101</v>
      </c>
      <c r="CP17" s="98"/>
      <c r="CQ17" s="98"/>
      <c r="CR17" s="98"/>
      <c r="CS17" s="98"/>
      <c r="CT17" s="92"/>
    </row>
    <row r="18" spans="1:98" ht="15" customHeight="1" thickBot="1" x14ac:dyDescent="0.3">
      <c r="A18" s="8" t="s">
        <v>35</v>
      </c>
      <c r="B18" s="42"/>
      <c r="C18" s="13"/>
      <c r="D18" s="13"/>
      <c r="E18" s="13"/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1">
        <v>0</v>
      </c>
      <c r="S18" s="17">
        <v>0</v>
      </c>
      <c r="T18" s="17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20</v>
      </c>
      <c r="AB18" s="12">
        <v>20</v>
      </c>
      <c r="AC18" s="12">
        <v>-20</v>
      </c>
      <c r="AD18" s="12">
        <v>-10</v>
      </c>
      <c r="AE18" s="12">
        <v>0</v>
      </c>
      <c r="AF18" s="12">
        <v>-10</v>
      </c>
      <c r="AG18" s="12">
        <v>-10</v>
      </c>
      <c r="AH18" s="20"/>
      <c r="AI18" s="19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0"/>
      <c r="AY18" s="1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0"/>
      <c r="BO18" s="19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56"/>
      <c r="CE18" s="14"/>
      <c r="CF18" s="32"/>
      <c r="CG18" s="28"/>
      <c r="CH18" s="77" t="s">
        <v>79</v>
      </c>
      <c r="CI18" s="78">
        <f>(((B3*Q3)+(B4*Q4)+(B5*Q5)+(B6*Q6)+(B7*Q7)+(B8*Q8)+(B9*Q9)+(B21*Q21))+((R4*AG4)+(R14*AG14)+(R15*AG15)+(R16*AG16)+(R17*AG17)+(R18*AG18)+(R19*AG19)+(R20*AG20)+(R21*AG21))+((AH4*AW4)+(AH5*AW5)+(AH6*AW6)+(AH7*AW7)+(AH9*AW9)+(AH10*AW10)+(AH21*AW21))+((AX11*BM11)+(AX12*BM12)+(AX13*BM13))+((BN4*CC4)+(BN7*CC7)+(BN10*CC10)+(BN14*CC14)+(BN15*CC15)+(BN19*CC19)+(BN20*CC20)+(BN21*CC21)))</f>
        <v>0</v>
      </c>
      <c r="CJ18" s="78">
        <f>CI18/10</f>
        <v>0</v>
      </c>
      <c r="CK18" s="79">
        <f>CJ18+Round4!CK18</f>
        <v>50</v>
      </c>
      <c r="CL18" s="80"/>
      <c r="CN18" s="105">
        <f>((B4+B7)-(B5))</f>
        <v>0</v>
      </c>
      <c r="CO18" s="108">
        <f>Round5!CN18</f>
        <v>0</v>
      </c>
      <c r="CP18" s="96" t="s">
        <v>93</v>
      </c>
      <c r="CQ18" s="64"/>
      <c r="CR18" s="64"/>
      <c r="CS18" s="64"/>
      <c r="CT18" s="92"/>
    </row>
    <row r="19" spans="1:98" ht="15" customHeight="1" x14ac:dyDescent="0.25">
      <c r="A19" s="95" t="s">
        <v>97</v>
      </c>
      <c r="B19" s="42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1">
        <v>0</v>
      </c>
      <c r="S19" s="17">
        <v>0</v>
      </c>
      <c r="T19" s="17">
        <v>2</v>
      </c>
      <c r="U19" s="12">
        <v>0</v>
      </c>
      <c r="V19" s="12">
        <v>-1</v>
      </c>
      <c r="W19" s="12">
        <v>0</v>
      </c>
      <c r="X19" s="12">
        <v>-10</v>
      </c>
      <c r="Y19" s="12">
        <v>-10</v>
      </c>
      <c r="Z19" s="12">
        <v>0</v>
      </c>
      <c r="AA19" s="12">
        <v>0</v>
      </c>
      <c r="AB19" s="12">
        <v>-10</v>
      </c>
      <c r="AC19" s="12">
        <v>0</v>
      </c>
      <c r="AD19" s="12">
        <v>0</v>
      </c>
      <c r="AE19" s="12">
        <v>-20</v>
      </c>
      <c r="AF19" s="12">
        <v>-10</v>
      </c>
      <c r="AG19" s="12">
        <v>0</v>
      </c>
      <c r="AH19" s="20"/>
      <c r="AI19" s="19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0"/>
      <c r="AY19" s="19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5">
        <v>0</v>
      </c>
      <c r="BO19" s="18">
        <v>0</v>
      </c>
      <c r="BP19" s="15">
        <v>0</v>
      </c>
      <c r="BQ19" s="15">
        <v>0</v>
      </c>
      <c r="BR19" s="15">
        <v>-1</v>
      </c>
      <c r="BS19" s="15">
        <v>2</v>
      </c>
      <c r="BT19" s="12">
        <v>-10</v>
      </c>
      <c r="BU19" s="12">
        <v>-10</v>
      </c>
      <c r="BV19" s="12">
        <v>0</v>
      </c>
      <c r="BW19" s="12">
        <v>0</v>
      </c>
      <c r="BX19" s="12">
        <v>-10</v>
      </c>
      <c r="BY19" s="12">
        <v>0</v>
      </c>
      <c r="BZ19" s="12">
        <v>0</v>
      </c>
      <c r="CA19" s="12">
        <v>-20</v>
      </c>
      <c r="CB19" s="12">
        <v>-10</v>
      </c>
      <c r="CC19" s="12">
        <v>0</v>
      </c>
      <c r="CD19" s="56"/>
      <c r="CE19" s="14"/>
      <c r="CF19" s="32"/>
      <c r="CG19" s="28"/>
      <c r="CN19" s="105">
        <f>(R4-R19)</f>
        <v>0</v>
      </c>
      <c r="CO19" s="108">
        <f>Round5!CN19</f>
        <v>0</v>
      </c>
      <c r="CP19" s="96" t="s">
        <v>94</v>
      </c>
      <c r="CQ19" s="64"/>
      <c r="CR19" s="64"/>
      <c r="CS19" s="64"/>
      <c r="CT19" s="92"/>
    </row>
    <row r="20" spans="1:98" ht="15" customHeight="1" x14ac:dyDescent="0.25">
      <c r="A20" s="8" t="s">
        <v>100</v>
      </c>
      <c r="B20" s="42"/>
      <c r="C20" s="13"/>
      <c r="D20" s="13"/>
      <c r="E20" s="13"/>
      <c r="F20" s="13"/>
      <c r="G20" s="13"/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1">
        <v>0</v>
      </c>
      <c r="S20" s="17">
        <v>0</v>
      </c>
      <c r="T20" s="17">
        <v>0</v>
      </c>
      <c r="U20" s="12">
        <v>-3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12">
        <v>0</v>
      </c>
      <c r="AB20" s="12">
        <v>-20</v>
      </c>
      <c r="AC20" s="12">
        <v>0</v>
      </c>
      <c r="AD20" s="12">
        <v>0</v>
      </c>
      <c r="AE20" s="12">
        <v>-10</v>
      </c>
      <c r="AF20" s="12">
        <v>0</v>
      </c>
      <c r="AG20" s="12">
        <v>-10</v>
      </c>
      <c r="AH20" s="20"/>
      <c r="AI20" s="19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0"/>
      <c r="AY20" s="19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5">
        <v>0</v>
      </c>
      <c r="BO20" s="18">
        <v>0</v>
      </c>
      <c r="BP20" s="15">
        <v>0</v>
      </c>
      <c r="BQ20" s="15">
        <v>-3</v>
      </c>
      <c r="BR20" s="15">
        <v>0</v>
      </c>
      <c r="BS20" s="15">
        <v>0</v>
      </c>
      <c r="BT20" s="12">
        <v>0</v>
      </c>
      <c r="BU20" s="12">
        <v>0</v>
      </c>
      <c r="BV20" s="12">
        <v>20</v>
      </c>
      <c r="BW20" s="12">
        <v>0</v>
      </c>
      <c r="BX20" s="12">
        <v>-20</v>
      </c>
      <c r="BY20" s="12">
        <v>0</v>
      </c>
      <c r="BZ20" s="12">
        <v>0</v>
      </c>
      <c r="CA20" s="12">
        <v>-10</v>
      </c>
      <c r="CB20" s="12">
        <v>0</v>
      </c>
      <c r="CC20" s="12">
        <v>-10</v>
      </c>
      <c r="CD20" s="56"/>
      <c r="CE20" s="14"/>
      <c r="CF20" s="32"/>
      <c r="CG20" s="28"/>
      <c r="CN20" s="105">
        <f>((AH4+AH7)-(AH5+AH9))</f>
        <v>0</v>
      </c>
      <c r="CO20" s="108">
        <f>Round5!CN20</f>
        <v>0</v>
      </c>
      <c r="CP20" s="96" t="s">
        <v>96</v>
      </c>
      <c r="CQ20" s="64"/>
      <c r="CR20" s="64"/>
      <c r="CS20" s="64"/>
      <c r="CT20" s="92"/>
    </row>
    <row r="21" spans="1:98" ht="15" customHeight="1" x14ac:dyDescent="0.25">
      <c r="A21" s="8" t="s">
        <v>38</v>
      </c>
      <c r="B21" s="43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1">
        <v>0</v>
      </c>
      <c r="S21" s="45">
        <v>0</v>
      </c>
      <c r="T21" s="45">
        <v>1</v>
      </c>
      <c r="U21" s="46">
        <v>0</v>
      </c>
      <c r="V21" s="46">
        <v>0</v>
      </c>
      <c r="W21" s="46">
        <v>0</v>
      </c>
      <c r="X21" s="44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21">
        <v>0</v>
      </c>
      <c r="AI21" s="45">
        <v>0</v>
      </c>
      <c r="AJ21" s="46">
        <v>0</v>
      </c>
      <c r="AK21" s="46">
        <v>1</v>
      </c>
      <c r="AL21" s="46">
        <v>0</v>
      </c>
      <c r="AM21" s="46">
        <v>0</v>
      </c>
      <c r="AN21" s="44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-10</v>
      </c>
      <c r="AW21" s="52">
        <v>-10</v>
      </c>
      <c r="AX21" s="24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25">
        <v>0</v>
      </c>
      <c r="BO21" s="49">
        <v>0</v>
      </c>
      <c r="BP21" s="50">
        <v>0</v>
      </c>
      <c r="BQ21" s="50">
        <v>0</v>
      </c>
      <c r="BR21" s="50">
        <v>0</v>
      </c>
      <c r="BS21" s="50">
        <v>1</v>
      </c>
      <c r="BT21" s="44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7"/>
      <c r="CE21" s="54"/>
      <c r="CF21" s="33"/>
      <c r="CG21" s="28"/>
      <c r="CN21" s="105">
        <f>((BN4+BN7)-(BN19))</f>
        <v>0</v>
      </c>
      <c r="CO21" s="108">
        <f>Round5!CN21</f>
        <v>0</v>
      </c>
      <c r="CP21" s="96" t="s">
        <v>88</v>
      </c>
      <c r="CQ21" s="64"/>
      <c r="CR21" s="64"/>
      <c r="CS21" s="64"/>
      <c r="CT21" s="92"/>
    </row>
    <row r="22" spans="1:98" ht="15" customHeight="1" x14ac:dyDescent="0.2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"/>
      <c r="AI22" s="11"/>
      <c r="AJ22" s="11"/>
      <c r="AK22" s="11"/>
      <c r="AL22" s="11"/>
      <c r="AM22" s="1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1"/>
      <c r="BO22" s="11"/>
      <c r="BP22" s="11"/>
      <c r="BQ22" s="11"/>
      <c r="BR22" s="11"/>
      <c r="BS22" s="11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1"/>
      <c r="CE22" s="11"/>
      <c r="CF22" s="11"/>
      <c r="CG22" s="26"/>
      <c r="CN22" s="105">
        <f>(AX12)-((B5)+(AH5))</f>
        <v>0</v>
      </c>
      <c r="CO22" s="108">
        <f>Round5!CN22</f>
        <v>0</v>
      </c>
      <c r="CP22" s="96" t="s">
        <v>90</v>
      </c>
      <c r="CQ22" s="64"/>
      <c r="CR22" s="64"/>
      <c r="CS22" s="64"/>
      <c r="CT22" s="92"/>
    </row>
    <row r="23" spans="1:98" s="11" customFormat="1" ht="15" customHeight="1" x14ac:dyDescent="0.25">
      <c r="A23" s="85" t="s">
        <v>86</v>
      </c>
      <c r="B23" s="88">
        <f>Round4!B25</f>
        <v>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>
        <f>Round4!R25</f>
        <v>0</v>
      </c>
      <c r="S23" s="89"/>
      <c r="T23" s="89"/>
      <c r="U23" s="89"/>
      <c r="V23" s="89"/>
      <c r="W23" s="89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>
        <f>Round4!AH25</f>
        <v>0</v>
      </c>
      <c r="AI23" s="89"/>
      <c r="AJ23" s="89"/>
      <c r="AK23" s="89"/>
      <c r="AL23" s="89"/>
      <c r="AM23" s="89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>
        <f>Round4!AX25</f>
        <v>0</v>
      </c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>
        <f>Round4!BN25</f>
        <v>0</v>
      </c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G23" s="84"/>
      <c r="CH23"/>
      <c r="CI23"/>
      <c r="CJ23"/>
      <c r="CK23"/>
      <c r="CL23"/>
      <c r="CM23"/>
      <c r="CN23" s="105">
        <f>(AX13+B3)</f>
        <v>0</v>
      </c>
      <c r="CO23" s="108">
        <f>Round5!CN23</f>
        <v>0</v>
      </c>
      <c r="CP23" s="96" t="s">
        <v>95</v>
      </c>
      <c r="CQ23" s="64"/>
      <c r="CR23" s="64"/>
      <c r="CS23" s="64"/>
      <c r="CT23" s="92"/>
    </row>
    <row r="24" spans="1:98" s="11" customFormat="1" ht="15" customHeight="1" x14ac:dyDescent="0.25">
      <c r="A24" s="85" t="s">
        <v>87</v>
      </c>
      <c r="B24" s="89">
        <f>SUM(B3:B21)</f>
        <v>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>
        <f>SUM(R3:R21)</f>
        <v>0</v>
      </c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>
        <f>SUM(AH3:AH21)</f>
        <v>0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>
        <f>SUM(AX3:AX21)</f>
        <v>0</v>
      </c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>
        <f>SUM(BN3:BN21)</f>
        <v>0</v>
      </c>
      <c r="CG24" s="84"/>
      <c r="CH24"/>
      <c r="CI24"/>
      <c r="CJ24"/>
      <c r="CK24"/>
      <c r="CL24"/>
      <c r="CM24"/>
      <c r="CN24" s="105"/>
      <c r="CO24" s="64"/>
      <c r="CP24" s="64"/>
      <c r="CQ24" s="64"/>
      <c r="CR24" s="64"/>
      <c r="CS24" s="64"/>
      <c r="CT24" s="92"/>
    </row>
    <row r="25" spans="1:98" s="11" customFormat="1" ht="15" customHeight="1" x14ac:dyDescent="0.25">
      <c r="A25" s="111" t="s">
        <v>106</v>
      </c>
      <c r="B25" s="111">
        <v>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>
        <f>((R4*T4)+(R14*T14)+(R15*T15)+(R16*T16)+(R17*T17)+(R18*T18)+(R19*T19)+(R20*T20)+(R21*T21))+((AH5*AJ4)+(AH5*AJ5)+(AH6*AJ6)+(AH7*AJ7)+(AH9*AJ9)+(AH10*AJ10)+(AH21*AJ21))+((AX11*AZ11)+(AX12*AZ12)+(AX13*AZ13))+((BN4*BP4)+(BN7*BP7)+(BN10*BP10)+(BN14*BP14)+(BN15*BP15)+(BN19*BP19)+(BN20*BP20)+(BN21*BP21))+((B3*D3)+(B4*D4)+(B5*D5)+(B6*D6)+(B7*D7)+(B8*D8)+(B9*D9)+(B21*D21))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f>((AH4*AK4)+(AH5*AK5)+(AH6*AK6)+(AH7*AK7)+(AH9*AK9)+(AH10*AK10)+(AH21*AK21))+((AX11*BA11)+(AX12*BA12)+(AX13*BA13))+((B3*E3)+(B4*E4)+(B5*E5)+(B6*E6)+(B7*E7)+(B8*E8)+(B9*E9)+(B21*E21))+((R4*U4)+(R14*U14)+(R15*U15)+(R16*U16)+(R17*U17)+(R18*U18)+(R19*U19)+(R20*U20)+(R21*U21))+((BN4*BQ4)+(BN7*BQ7)+(BN10*BQ10)+(BN14*BQ14)+(BN15*BQ15)+(BN19*BQ19)+(BN20*BQ20)+(BN21*BQ21))</f>
        <v>0</v>
      </c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>
        <f>((BB11)+(AX12*BB12)+(AX13*BB13))+((BN4*BR4)+(BN7*BR7)+(BN10*BR10)+(BN14*BR14)+(BN15*BR15)+(BN19*BR19)+(BN20*BR20)+(BN21*BR21))+((R4*V4)+(R14*V14)+(R15*V15)+(R16*V16)+(R17*V17)+(R18*V18)+(R19*V19)+(R20*V20)+(R21*V21))+((B3*F3)+(B4*F4)+(B5*F5)+(B6*F6)+(B7*F7)+(B8*F8)+(B9*F9)+(B21*F21))+((AH4*AL4)+(AH5*AL5)+(AH6*AL6)+(AH7*AL7)+(AH9*AL9)+(AH10*AL10)+(AH21*AL21))</f>
        <v>0</v>
      </c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>
        <f>((BN4*BS4)+(BN7*BS7)+(BN10*BS10)+(BN14*BS14)+(BN15*BS15)+(BN19*BS19)+(BN20*BS20)+(BN21*BS21))+((AX11*BC11)+(AX12*BC12)+(AX13*BC13))+((AH4*AM4)+(AH5*AM5)+(AH6*AM6)+(AH7*AM7)+(AH9*AM9)+(AH10*AM10)+(AH21*AM21))+((R4*W4)+(R14*W14)+(R15*W15)+(R16*W16)+(R17*W17)+(R18*W18)+(R19*W19)+(R20*W20)+(R21*W21))+((B3*G3)+(B4*G4)+(B5*G5)+(B6*G6)+(B7*G7)+(B8*G8)+(B9*G9)+(B21*G21))</f>
        <v>0</v>
      </c>
      <c r="CG25" s="84"/>
      <c r="CH25"/>
      <c r="CI25"/>
      <c r="CJ25"/>
      <c r="CK25"/>
      <c r="CL25"/>
      <c r="CM25"/>
      <c r="CN25" s="105"/>
      <c r="CO25" s="101" t="s">
        <v>104</v>
      </c>
      <c r="CP25" s="98"/>
      <c r="CQ25" s="98"/>
      <c r="CR25" s="98"/>
      <c r="CS25" s="98"/>
      <c r="CT25" s="92"/>
    </row>
    <row r="26" spans="1:98" ht="15" customHeight="1" x14ac:dyDescent="0.25">
      <c r="A26" s="86" t="s">
        <v>69</v>
      </c>
      <c r="B26" s="110">
        <f>B25</f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>IF(R25&lt;2,2, IF(R25&gt;15, 15, IF(AND(2&lt;R25,R25&lt;16),R25)))</f>
        <v>2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>
        <f>IF(AH25&lt;2,2, IF(AH25&gt;15, 15, IF(AND(2&lt;AH25,AH25&lt;16),AH25)))</f>
        <v>2</v>
      </c>
      <c r="AI26" s="110">
        <f t="shared" ref="AI26:BM26" si="0">IF(AI25&lt;2,2, IF(AI25&gt;15, 15, IF(2&lt;AI25&lt;16,AI25)))</f>
        <v>2</v>
      </c>
      <c r="AJ26" s="110">
        <f t="shared" si="0"/>
        <v>2</v>
      </c>
      <c r="AK26" s="110">
        <f t="shared" si="0"/>
        <v>2</v>
      </c>
      <c r="AL26" s="110">
        <f t="shared" si="0"/>
        <v>2</v>
      </c>
      <c r="AM26" s="110">
        <f t="shared" si="0"/>
        <v>2</v>
      </c>
      <c r="AN26" s="110">
        <f t="shared" si="0"/>
        <v>2</v>
      </c>
      <c r="AO26" s="110">
        <f t="shared" si="0"/>
        <v>2</v>
      </c>
      <c r="AP26" s="110">
        <f t="shared" si="0"/>
        <v>2</v>
      </c>
      <c r="AQ26" s="110">
        <f t="shared" si="0"/>
        <v>2</v>
      </c>
      <c r="AR26" s="110">
        <f t="shared" si="0"/>
        <v>2</v>
      </c>
      <c r="AS26" s="110">
        <f t="shared" si="0"/>
        <v>2</v>
      </c>
      <c r="AT26" s="110">
        <f t="shared" si="0"/>
        <v>2</v>
      </c>
      <c r="AU26" s="110">
        <f t="shared" si="0"/>
        <v>2</v>
      </c>
      <c r="AV26" s="110">
        <f t="shared" si="0"/>
        <v>2</v>
      </c>
      <c r="AW26" s="110">
        <f t="shared" si="0"/>
        <v>2</v>
      </c>
      <c r="AX26" s="110">
        <f>IF(AX25&lt;2,2, IF(AX25&gt;15, 15, IF(AND(2&lt;AX25,AX25&lt;16),AX25)))</f>
        <v>2</v>
      </c>
      <c r="AY26" s="110">
        <f t="shared" si="0"/>
        <v>2</v>
      </c>
      <c r="AZ26" s="110">
        <f t="shared" si="0"/>
        <v>2</v>
      </c>
      <c r="BA26" s="110">
        <f t="shared" si="0"/>
        <v>2</v>
      </c>
      <c r="BB26" s="110">
        <f t="shared" si="0"/>
        <v>2</v>
      </c>
      <c r="BC26" s="110">
        <f t="shared" si="0"/>
        <v>2</v>
      </c>
      <c r="BD26" s="110">
        <f t="shared" si="0"/>
        <v>2</v>
      </c>
      <c r="BE26" s="110">
        <f t="shared" si="0"/>
        <v>2</v>
      </c>
      <c r="BF26" s="110">
        <f t="shared" si="0"/>
        <v>2</v>
      </c>
      <c r="BG26" s="110">
        <f t="shared" si="0"/>
        <v>2</v>
      </c>
      <c r="BH26" s="110">
        <f t="shared" si="0"/>
        <v>2</v>
      </c>
      <c r="BI26" s="110">
        <f t="shared" si="0"/>
        <v>2</v>
      </c>
      <c r="BJ26" s="110">
        <f t="shared" si="0"/>
        <v>2</v>
      </c>
      <c r="BK26" s="110">
        <f t="shared" si="0"/>
        <v>2</v>
      </c>
      <c r="BL26" s="110">
        <f t="shared" si="0"/>
        <v>2</v>
      </c>
      <c r="BM26" s="110">
        <f t="shared" si="0"/>
        <v>2</v>
      </c>
      <c r="BN26" s="110">
        <f>IF(BN25&lt;2,2, IF(BN25&gt;15, 15, IF(AND(2&lt;BN25,BN25&lt;16),BN25)))</f>
        <v>2</v>
      </c>
      <c r="CN26" s="105">
        <f>(BN19)</f>
        <v>0</v>
      </c>
      <c r="CO26" s="108">
        <f>Round5!CN26</f>
        <v>0</v>
      </c>
      <c r="CP26" s="96" t="s">
        <v>89</v>
      </c>
      <c r="CQ26" s="64"/>
      <c r="CR26" s="64"/>
      <c r="CS26" s="64"/>
      <c r="CT26" s="92"/>
    </row>
    <row r="27" spans="1:98" ht="15" customHeight="1" x14ac:dyDescent="0.25">
      <c r="CN27" s="105">
        <f>((AX12)-((B9+AH9+B5+AH5)))</f>
        <v>0</v>
      </c>
      <c r="CO27" s="108">
        <f>Round5!CN27</f>
        <v>0</v>
      </c>
      <c r="CP27" s="96" t="s">
        <v>90</v>
      </c>
      <c r="CQ27" s="64"/>
      <c r="CR27" s="64"/>
      <c r="CS27" s="64"/>
      <c r="CT27" s="92"/>
    </row>
    <row r="28" spans="1:98" ht="15" customHeight="1" thickBot="1" x14ac:dyDescent="0.3">
      <c r="B28" s="107" t="s">
        <v>107</v>
      </c>
      <c r="CN28" s="106">
        <f>(BN21)</f>
        <v>0</v>
      </c>
      <c r="CO28" s="109">
        <f>Round5!CN28</f>
        <v>0</v>
      </c>
      <c r="CP28" s="97" t="s">
        <v>92</v>
      </c>
      <c r="CQ28" s="93"/>
      <c r="CR28" s="93"/>
      <c r="CS28" s="93"/>
      <c r="CT28" s="94"/>
    </row>
    <row r="29" spans="1:98" ht="15" customHeight="1" x14ac:dyDescent="0.25">
      <c r="B29" s="107" t="s">
        <v>108</v>
      </c>
    </row>
    <row r="40" spans="1:26" ht="15" customHeight="1" x14ac:dyDescent="0.25">
      <c r="A40" s="8"/>
      <c r="B40" s="63"/>
      <c r="C40" s="63"/>
      <c r="D40" s="63"/>
      <c r="E40" s="6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8"/>
      <c r="B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8"/>
      <c r="B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8"/>
      <c r="B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8"/>
      <c r="B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8"/>
      <c r="B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8"/>
      <c r="B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8"/>
      <c r="B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8"/>
      <c r="B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8"/>
      <c r="B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8"/>
      <c r="B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8"/>
      <c r="B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8"/>
      <c r="B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8"/>
      <c r="B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8"/>
      <c r="B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8"/>
      <c r="B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AY1:BC1"/>
    <mergeCell ref="BD1:BM1"/>
    <mergeCell ref="BO1:BS1"/>
    <mergeCell ref="BT1:CC1"/>
    <mergeCell ref="D1:G1"/>
    <mergeCell ref="H1:Q1"/>
    <mergeCell ref="S1:W1"/>
    <mergeCell ref="X1:AG1"/>
    <mergeCell ref="AI1:AM1"/>
    <mergeCell ref="AN1:AW1"/>
  </mergeCells>
  <conditionalFormatting sqref="CJ5">
    <cfRule type="expression" dxfId="35" priority="42">
      <formula>$CI$5&gt;0</formula>
    </cfRule>
    <cfRule type="expression" dxfId="34" priority="52">
      <formula>$CI$5&lt;0</formula>
    </cfRule>
  </conditionalFormatting>
  <conditionalFormatting sqref="CJ6">
    <cfRule type="expression" dxfId="33" priority="41">
      <formula>$CI$6&gt;0</formula>
    </cfRule>
    <cfRule type="expression" dxfId="32" priority="51">
      <formula>$CI$6&lt;0</formula>
    </cfRule>
  </conditionalFormatting>
  <conditionalFormatting sqref="CJ8">
    <cfRule type="expression" dxfId="31" priority="40">
      <formula>$CI$8&gt;0</formula>
    </cfRule>
    <cfRule type="expression" dxfId="30" priority="50">
      <formula>$CI$8&lt;0</formula>
    </cfRule>
  </conditionalFormatting>
  <conditionalFormatting sqref="CJ9">
    <cfRule type="expression" dxfId="29" priority="39">
      <formula>$CI$9&gt;0</formula>
    </cfRule>
    <cfRule type="expression" dxfId="28" priority="49">
      <formula>$CI$9&lt;0</formula>
    </cfRule>
  </conditionalFormatting>
  <conditionalFormatting sqref="CJ10">
    <cfRule type="expression" dxfId="27" priority="38">
      <formula>$CI$10&gt;0</formula>
    </cfRule>
    <cfRule type="expression" dxfId="26" priority="48">
      <formula>$CI$10&lt;0</formula>
    </cfRule>
  </conditionalFormatting>
  <conditionalFormatting sqref="CJ12">
    <cfRule type="expression" dxfId="25" priority="37">
      <formula>$CI$12&gt;0</formula>
    </cfRule>
    <cfRule type="expression" dxfId="24" priority="47">
      <formula>$CI$12&lt;0</formula>
    </cfRule>
  </conditionalFormatting>
  <conditionalFormatting sqref="CJ13">
    <cfRule type="expression" dxfId="23" priority="36">
      <formula>$CI$13&gt;0</formula>
    </cfRule>
    <cfRule type="expression" dxfId="22" priority="46">
      <formula>$CI$13&lt;0</formula>
    </cfRule>
  </conditionalFormatting>
  <conditionalFormatting sqref="CJ15">
    <cfRule type="expression" dxfId="21" priority="35">
      <formula>$CI$15&gt;0</formula>
    </cfRule>
    <cfRule type="expression" dxfId="20" priority="45">
      <formula>$CI$15&lt;0</formula>
    </cfRule>
  </conditionalFormatting>
  <conditionalFormatting sqref="CJ17">
    <cfRule type="expression" dxfId="19" priority="34">
      <formula>$CI$17&gt;0</formula>
    </cfRule>
    <cfRule type="expression" dxfId="18" priority="44">
      <formula>$CI$17&lt;0</formula>
    </cfRule>
  </conditionalFormatting>
  <conditionalFormatting sqref="CJ18">
    <cfRule type="expression" dxfId="17" priority="33">
      <formula>$CI$18&gt;0</formula>
    </cfRule>
    <cfRule type="expression" dxfId="16" priority="43">
      <formula>$CI$18&lt;0</formula>
    </cfRule>
  </conditionalFormatting>
  <conditionalFormatting sqref="CO18 CO27:CO2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CO19:CO2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CO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CO5:CO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CO1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CO12:CO1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CO2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N7 CN27 AX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2" sqref="H22"/>
    </sheetView>
  </sheetViews>
  <sheetFormatPr defaultColWidth="15.140625" defaultRowHeight="15" customHeight="1" x14ac:dyDescent="0.25"/>
  <cols>
    <col min="1" max="1" width="18.42578125" bestFit="1" customWidth="1"/>
    <col min="2" max="2" width="8.5703125" bestFit="1" customWidth="1"/>
    <col min="3" max="7" width="8.140625" bestFit="1" customWidth="1"/>
    <col min="8" max="17" width="6.7109375" customWidth="1"/>
    <col min="18" max="26" width="13.28515625" customWidth="1"/>
  </cols>
  <sheetData>
    <row r="1" spans="1:26" ht="15" customHeight="1" x14ac:dyDescent="0.25">
      <c r="A1" s="2"/>
      <c r="B1" s="1" t="s">
        <v>39</v>
      </c>
      <c r="C1" s="2" t="s">
        <v>0</v>
      </c>
      <c r="D1" s="4" t="s">
        <v>40</v>
      </c>
      <c r="E1" s="4" t="s">
        <v>41</v>
      </c>
      <c r="F1" s="2" t="s">
        <v>42</v>
      </c>
      <c r="G1" s="2" t="s">
        <v>43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" t="s">
        <v>9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2" t="s">
        <v>11</v>
      </c>
      <c r="B3" s="6">
        <v>50</v>
      </c>
      <c r="C3" s="6">
        <f>Round1!CK5</f>
        <v>50</v>
      </c>
      <c r="D3" s="7">
        <f>Round2!CK5</f>
        <v>50</v>
      </c>
      <c r="E3" s="7">
        <f>Round3!CK5</f>
        <v>50</v>
      </c>
      <c r="F3" s="7">
        <f>Round4!CK5</f>
        <v>50</v>
      </c>
      <c r="G3" s="7">
        <f>Round5!CK5</f>
        <v>50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2" t="s">
        <v>13</v>
      </c>
      <c r="B4" s="6">
        <v>50</v>
      </c>
      <c r="C4" s="6">
        <f>Round1!CK6</f>
        <v>50</v>
      </c>
      <c r="D4" s="7">
        <f>Round2!CK6</f>
        <v>50</v>
      </c>
      <c r="E4" s="7">
        <f>Round3!CK6</f>
        <v>50</v>
      </c>
      <c r="F4" s="7">
        <f>Round4!CK6</f>
        <v>50</v>
      </c>
      <c r="G4" s="7">
        <f>Round5!CK6</f>
        <v>50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2"/>
      <c r="B5" s="6"/>
      <c r="C5" s="6"/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 t="s">
        <v>16</v>
      </c>
      <c r="B6" s="6"/>
      <c r="C6" s="6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2" t="s">
        <v>18</v>
      </c>
      <c r="B7" s="6">
        <v>50</v>
      </c>
      <c r="C7" s="6">
        <f>Round1!CK8</f>
        <v>50</v>
      </c>
      <c r="D7" s="7">
        <f>Round2!CK8</f>
        <v>50</v>
      </c>
      <c r="E7" s="7">
        <f>Round3!CK8</f>
        <v>50</v>
      </c>
      <c r="F7" s="7">
        <f>Round4!CK8</f>
        <v>50</v>
      </c>
      <c r="G7" s="7">
        <f>Round5!CK8</f>
        <v>50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2" t="s">
        <v>19</v>
      </c>
      <c r="B8" s="6">
        <v>50</v>
      </c>
      <c r="C8" s="6">
        <f>Round1!CK9</f>
        <v>50</v>
      </c>
      <c r="D8" s="7">
        <f>Round2!CK9</f>
        <v>50</v>
      </c>
      <c r="E8" s="7">
        <f>Round3!CK9</f>
        <v>50</v>
      </c>
      <c r="F8" s="7">
        <f>Round4!CK9</f>
        <v>50</v>
      </c>
      <c r="G8" s="7">
        <f>Round5!CK9</f>
        <v>50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5">
      <c r="A9" s="2" t="s">
        <v>21</v>
      </c>
      <c r="B9" s="6">
        <v>50</v>
      </c>
      <c r="C9" s="6">
        <f>Round1!CK10</f>
        <v>50</v>
      </c>
      <c r="D9" s="7">
        <f>Round2!CK10</f>
        <v>50</v>
      </c>
      <c r="E9" s="7">
        <f>Round3!CK10</f>
        <v>50</v>
      </c>
      <c r="F9" s="7">
        <f>Round4!CK10</f>
        <v>50</v>
      </c>
      <c r="G9" s="7">
        <f>Round5!CK10</f>
        <v>50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2"/>
      <c r="B10" s="6"/>
      <c r="C10" s="6"/>
      <c r="D10" s="7"/>
      <c r="E10" s="7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5" t="s">
        <v>24</v>
      </c>
      <c r="B11" s="6"/>
      <c r="C11" s="6"/>
      <c r="D11" s="7"/>
      <c r="E11" s="7"/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2" t="s">
        <v>26</v>
      </c>
      <c r="B12" s="6">
        <v>50</v>
      </c>
      <c r="C12" s="6">
        <f>Round1!CK12</f>
        <v>50</v>
      </c>
      <c r="D12" s="7">
        <f>Round2!CK12</f>
        <v>50</v>
      </c>
      <c r="E12" s="7">
        <f>Round3!CK12</f>
        <v>50</v>
      </c>
      <c r="F12" s="7">
        <f>Round4!CK12</f>
        <v>50</v>
      </c>
      <c r="G12" s="7">
        <f>Round5!CK12</f>
        <v>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2" t="s">
        <v>28</v>
      </c>
      <c r="B13" s="6">
        <v>50</v>
      </c>
      <c r="C13" s="6">
        <f>Round1!CK13</f>
        <v>50</v>
      </c>
      <c r="D13" s="7">
        <f>Round2!CK13</f>
        <v>50</v>
      </c>
      <c r="E13" s="7">
        <f>Round3!CK13</f>
        <v>50</v>
      </c>
      <c r="F13" s="7">
        <f>Round4!CK13</f>
        <v>50</v>
      </c>
      <c r="G13" s="7">
        <f>Round5!CK13</f>
        <v>50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2"/>
      <c r="B14" s="6"/>
      <c r="C14" s="6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5" t="s">
        <v>32</v>
      </c>
      <c r="B15" s="6"/>
      <c r="C15" s="6"/>
      <c r="D15" s="7"/>
      <c r="E15" s="7"/>
      <c r="F15" s="7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2" t="s">
        <v>34</v>
      </c>
      <c r="B16" s="6">
        <v>50</v>
      </c>
      <c r="C16" s="6">
        <f>Round1!CK15</f>
        <v>50</v>
      </c>
      <c r="D16" s="7">
        <f>Round2!CK15</f>
        <v>50</v>
      </c>
      <c r="E16" s="7">
        <f>Round3!CK15</f>
        <v>50</v>
      </c>
      <c r="F16" s="7">
        <f>Round4!CK15</f>
        <v>50</v>
      </c>
      <c r="G16" s="7">
        <f>Round5!CK15</f>
        <v>50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2"/>
      <c r="B17" s="6"/>
      <c r="C17" s="6"/>
      <c r="D17" s="7"/>
      <c r="E17" s="7"/>
      <c r="F17" s="7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5" t="s">
        <v>36</v>
      </c>
      <c r="B18" s="6"/>
      <c r="C18" s="6"/>
      <c r="D18" s="7"/>
      <c r="E18" s="7"/>
      <c r="F18" s="7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" t="s">
        <v>37</v>
      </c>
      <c r="B19" s="6">
        <v>50</v>
      </c>
      <c r="C19" s="6">
        <f>Round1!CK17</f>
        <v>50</v>
      </c>
      <c r="D19" s="7">
        <f>Round2!CK17</f>
        <v>50</v>
      </c>
      <c r="E19" s="7">
        <f>Round3!CK17</f>
        <v>50</v>
      </c>
      <c r="F19" s="7">
        <f>Round4!CK17</f>
        <v>50</v>
      </c>
      <c r="G19" s="7">
        <f>Round5!CK17</f>
        <v>50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" t="s">
        <v>28</v>
      </c>
      <c r="B20" s="6">
        <v>50</v>
      </c>
      <c r="C20" s="6">
        <f>Round1!CK18</f>
        <v>50</v>
      </c>
      <c r="D20" s="7">
        <f>Round2!CK18</f>
        <v>50</v>
      </c>
      <c r="E20" s="7">
        <f>Round3!CK18</f>
        <v>50</v>
      </c>
      <c r="F20" s="7">
        <f>Round4!CK18</f>
        <v>50</v>
      </c>
      <c r="G20" s="7">
        <f>Round5!CK18</f>
        <v>50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L41" sqref="L41"/>
    </sheetView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6"/>
      <c r="C3" s="6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6"/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6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6"/>
      <c r="C7" s="6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6"/>
      <c r="C8" s="6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6"/>
      <c r="C9" s="6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6"/>
      <c r="C10" s="6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6"/>
      <c r="C11" s="6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6"/>
      <c r="C12" s="6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6"/>
      <c r="C13" s="6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6"/>
      <c r="C14" s="6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/>
      <c r="B15" s="6"/>
      <c r="C15" s="6"/>
      <c r="D15" s="7"/>
      <c r="E15" s="7"/>
      <c r="F15" s="2"/>
      <c r="G15" s="2"/>
      <c r="H15" s="2"/>
      <c r="I15" s="2"/>
      <c r="J15" s="2"/>
      <c r="K15" s="2"/>
      <c r="L15" s="2"/>
      <c r="M15" s="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6"/>
      <c r="C16" s="6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6"/>
      <c r="C17" s="6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5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6"/>
      <c r="D20" s="7"/>
      <c r="E20" s="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M42" sqref="M42"/>
    </sheetView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6"/>
      <c r="C3" s="6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6"/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6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6"/>
      <c r="C7" s="6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6"/>
      <c r="C8" s="6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6"/>
      <c r="C9" s="6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6"/>
      <c r="C10" s="6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6"/>
      <c r="C11" s="6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6"/>
      <c r="C12" s="6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6"/>
      <c r="C13" s="6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6"/>
      <c r="C14" s="6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/>
      <c r="B15" s="6"/>
      <c r="C15" s="6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6"/>
      <c r="C16" s="6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6"/>
      <c r="C17" s="6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5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6"/>
      <c r="D20" s="7"/>
      <c r="E20" s="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Q40" sqref="Q40"/>
    </sheetView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6"/>
      <c r="C3" s="6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6"/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6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6"/>
      <c r="C7" s="6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6"/>
      <c r="C8" s="6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6"/>
      <c r="C9" s="6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6"/>
      <c r="C10" s="6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6"/>
      <c r="C11" s="6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6"/>
      <c r="C12" s="6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6"/>
      <c r="C13" s="6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6"/>
      <c r="C14" s="6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/>
      <c r="B15" s="6"/>
      <c r="C15" s="6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6"/>
      <c r="C16" s="6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6"/>
      <c r="C17" s="6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5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6"/>
      <c r="D20" s="7"/>
      <c r="E20" s="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Q17" sqref="Q17"/>
    </sheetView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6"/>
      <c r="C3" s="6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6"/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6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6"/>
      <c r="C7" s="6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6"/>
      <c r="C8" s="6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6"/>
      <c r="C9" s="6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6"/>
      <c r="C10" s="6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6"/>
      <c r="C11" s="6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6"/>
      <c r="C12" s="6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6"/>
      <c r="C13" s="6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6"/>
      <c r="C14" s="6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/>
      <c r="B15" s="6"/>
      <c r="C15" s="6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6"/>
      <c r="C16" s="6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6"/>
      <c r="C17" s="6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5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6"/>
      <c r="D20" s="7"/>
      <c r="E20" s="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S32" sqref="S32"/>
    </sheetView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5"/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2"/>
      <c r="B3" s="6"/>
      <c r="C3" s="6"/>
      <c r="D3" s="7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2"/>
      <c r="B4" s="6"/>
      <c r="C4" s="6"/>
      <c r="D4" s="7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2"/>
      <c r="B5" s="6"/>
      <c r="C5" s="6"/>
      <c r="D5" s="7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5"/>
      <c r="B6" s="6"/>
      <c r="C6" s="6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2"/>
      <c r="B7" s="6"/>
      <c r="C7" s="6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2"/>
      <c r="B8" s="6"/>
      <c r="C8" s="6"/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2"/>
      <c r="B9" s="6"/>
      <c r="C9" s="6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2"/>
      <c r="B10" s="6"/>
      <c r="C10" s="6"/>
      <c r="D10" s="7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5"/>
      <c r="B11" s="6"/>
      <c r="C11" s="6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2"/>
      <c r="B12" s="6"/>
      <c r="C12" s="6"/>
      <c r="D12" s="7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2"/>
      <c r="B13" s="6"/>
      <c r="C13" s="6"/>
      <c r="D13" s="7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"/>
      <c r="B14" s="6"/>
      <c r="C14" s="6"/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5"/>
      <c r="B15" s="6"/>
      <c r="C15" s="6"/>
      <c r="D15" s="7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2"/>
      <c r="B16" s="6"/>
      <c r="C16" s="6"/>
      <c r="D16" s="7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"/>
      <c r="B17" s="6"/>
      <c r="C17" s="6"/>
      <c r="D17" s="7"/>
      <c r="E17" s="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5"/>
      <c r="B18" s="6"/>
      <c r="C18" s="6"/>
      <c r="D18" s="7"/>
      <c r="E18" s="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2"/>
      <c r="B19" s="6"/>
      <c r="C19" s="6"/>
      <c r="D19" s="7"/>
      <c r="E19" s="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2"/>
      <c r="B20" s="6"/>
      <c r="C20" s="6"/>
      <c r="D20" s="7"/>
      <c r="E20" s="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8" sqref="B8"/>
    </sheetView>
  </sheetViews>
  <sheetFormatPr defaultColWidth="15.140625" defaultRowHeight="15" customHeight="1" x14ac:dyDescent="0.25"/>
  <cols>
    <col min="1" max="1" width="15.28515625" customWidth="1"/>
    <col min="2" max="26" width="7.7109375" customWidth="1"/>
  </cols>
  <sheetData>
    <row r="1" spans="1:2" ht="14.25" customHeight="1" x14ac:dyDescent="0.25">
      <c r="A1" s="5" t="s">
        <v>44</v>
      </c>
    </row>
    <row r="2" spans="1:2" ht="14.25" customHeight="1" x14ac:dyDescent="0.25">
      <c r="A2" s="2" t="s">
        <v>45</v>
      </c>
      <c r="B2" s="2" t="s">
        <v>46</v>
      </c>
    </row>
    <row r="3" spans="1:2" ht="14.25" customHeight="1" x14ac:dyDescent="0.25">
      <c r="A3" s="2" t="s">
        <v>47</v>
      </c>
      <c r="B3" s="2" t="s">
        <v>48</v>
      </c>
    </row>
    <row r="4" spans="1:2" ht="14.25" customHeight="1" x14ac:dyDescent="0.25">
      <c r="A4" s="3"/>
    </row>
    <row r="5" spans="1:2" ht="14.25" customHeight="1" x14ac:dyDescent="0.25">
      <c r="A5" s="3"/>
    </row>
    <row r="6" spans="1:2" ht="14.25" customHeight="1" x14ac:dyDescent="0.25">
      <c r="A6" s="5" t="s">
        <v>49</v>
      </c>
    </row>
    <row r="7" spans="1:2" ht="14.25" customHeight="1" x14ac:dyDescent="0.25">
      <c r="A7" s="3"/>
    </row>
    <row r="8" spans="1:2" ht="14.25" customHeight="1" x14ac:dyDescent="0.25">
      <c r="A8" s="3"/>
    </row>
    <row r="9" spans="1:2" ht="14.25" customHeight="1" x14ac:dyDescent="0.25">
      <c r="A9" s="3"/>
    </row>
    <row r="10" spans="1:2" ht="14.25" customHeight="1" x14ac:dyDescent="0.25">
      <c r="A10" s="3"/>
    </row>
    <row r="11" spans="1:2" ht="14.25" customHeight="1" x14ac:dyDescent="0.25">
      <c r="A11" s="3"/>
    </row>
    <row r="12" spans="1:2" ht="14.25" customHeight="1" x14ac:dyDescent="0.25">
      <c r="A12" s="3"/>
    </row>
    <row r="13" spans="1:2" ht="14.25" customHeight="1" x14ac:dyDescent="0.25">
      <c r="A13" s="3"/>
    </row>
    <row r="14" spans="1:2" ht="14.25" customHeight="1" x14ac:dyDescent="0.25">
      <c r="A14" s="3"/>
    </row>
    <row r="15" spans="1:2" ht="14.25" customHeight="1" x14ac:dyDescent="0.25">
      <c r="A15" s="3"/>
    </row>
    <row r="16" spans="1:2" ht="14.25" customHeight="1" x14ac:dyDescent="0.25">
      <c r="A16" s="3"/>
    </row>
    <row r="17" spans="1:1" ht="14.25" customHeight="1" x14ac:dyDescent="0.25">
      <c r="A17" s="3"/>
    </row>
    <row r="18" spans="1:1" ht="14.25" customHeight="1" x14ac:dyDescent="0.25">
      <c r="A18" s="3"/>
    </row>
    <row r="19" spans="1:1" ht="14.25" customHeight="1" x14ac:dyDescent="0.25">
      <c r="A19" s="3"/>
    </row>
    <row r="20" spans="1:1" ht="14.25" customHeight="1" x14ac:dyDescent="0.25">
      <c r="A20" s="3"/>
    </row>
    <row r="21" spans="1:1" ht="14.25" customHeight="1" x14ac:dyDescent="0.25">
      <c r="A21" s="3"/>
    </row>
    <row r="22" spans="1:1" ht="14.25" customHeight="1" x14ac:dyDescent="0.25">
      <c r="A22" s="3"/>
    </row>
    <row r="23" spans="1:1" ht="14.25" customHeight="1" x14ac:dyDescent="0.25">
      <c r="A23" s="3"/>
    </row>
    <row r="24" spans="1:1" ht="14.25" customHeight="1" x14ac:dyDescent="0.25">
      <c r="A24" s="3"/>
    </row>
    <row r="25" spans="1:1" ht="14.25" customHeight="1" x14ac:dyDescent="0.25">
      <c r="A25" s="3"/>
    </row>
    <row r="26" spans="1:1" ht="14.25" customHeight="1" x14ac:dyDescent="0.25">
      <c r="A26" s="3"/>
    </row>
    <row r="27" spans="1:1" ht="14.25" customHeight="1" x14ac:dyDescent="0.25">
      <c r="A27" s="3"/>
    </row>
    <row r="28" spans="1:1" ht="14.25" customHeight="1" x14ac:dyDescent="0.25">
      <c r="A28" s="3"/>
    </row>
    <row r="29" spans="1:1" ht="14.25" customHeight="1" x14ac:dyDescent="0.25">
      <c r="A29" s="3"/>
    </row>
    <row r="30" spans="1:1" ht="14.25" customHeight="1" x14ac:dyDescent="0.25">
      <c r="A30" s="3"/>
    </row>
    <row r="31" spans="1:1" ht="14.25" customHeight="1" x14ac:dyDescent="0.25">
      <c r="A31" s="3"/>
    </row>
    <row r="32" spans="1:1" ht="14.25" customHeight="1" x14ac:dyDescent="0.25">
      <c r="A32" s="3"/>
    </row>
    <row r="33" spans="1:1" ht="14.25" customHeight="1" x14ac:dyDescent="0.25">
      <c r="A33" s="3"/>
    </row>
    <row r="34" spans="1:1" ht="14.25" customHeight="1" x14ac:dyDescent="0.25">
      <c r="A34" s="3"/>
    </row>
    <row r="35" spans="1:1" ht="14.25" customHeight="1" x14ac:dyDescent="0.25">
      <c r="A35" s="3"/>
    </row>
    <row r="36" spans="1:1" ht="14.25" customHeight="1" x14ac:dyDescent="0.25">
      <c r="A36" s="3"/>
    </row>
    <row r="37" spans="1:1" ht="14.25" customHeight="1" x14ac:dyDescent="0.25">
      <c r="A37" s="3"/>
    </row>
    <row r="38" spans="1:1" ht="14.25" customHeight="1" x14ac:dyDescent="0.25">
      <c r="A38" s="3"/>
    </row>
    <row r="39" spans="1:1" ht="14.25" customHeight="1" x14ac:dyDescent="0.25">
      <c r="A39" s="3"/>
    </row>
    <row r="40" spans="1:1" ht="14.25" customHeight="1" x14ac:dyDescent="0.25">
      <c r="A40" s="3"/>
    </row>
    <row r="41" spans="1:1" ht="14.25" customHeight="1" x14ac:dyDescent="0.25">
      <c r="A41" s="3"/>
    </row>
    <row r="42" spans="1:1" ht="14.25" customHeight="1" x14ac:dyDescent="0.25">
      <c r="A42" s="3"/>
    </row>
    <row r="43" spans="1:1" ht="14.25" customHeight="1" x14ac:dyDescent="0.25">
      <c r="A43" s="3"/>
    </row>
    <row r="44" spans="1:1" ht="14.25" customHeight="1" x14ac:dyDescent="0.25">
      <c r="A44" s="3"/>
    </row>
    <row r="45" spans="1:1" ht="14.25" customHeight="1" x14ac:dyDescent="0.25">
      <c r="A45" s="3"/>
    </row>
    <row r="46" spans="1:1" ht="14.25" customHeight="1" x14ac:dyDescent="0.25">
      <c r="A46" s="3"/>
    </row>
    <row r="47" spans="1:1" ht="14.25" customHeight="1" x14ac:dyDescent="0.25">
      <c r="A47" s="3"/>
    </row>
    <row r="48" spans="1:1" ht="14.25" customHeight="1" x14ac:dyDescent="0.25">
      <c r="A48" s="3"/>
    </row>
    <row r="49" spans="1:1" ht="14.25" customHeight="1" x14ac:dyDescent="0.25">
      <c r="A49" s="3"/>
    </row>
    <row r="50" spans="1:1" ht="14.25" customHeight="1" x14ac:dyDescent="0.25">
      <c r="A50" s="3"/>
    </row>
    <row r="51" spans="1:1" ht="14.25" customHeight="1" x14ac:dyDescent="0.25">
      <c r="A51" s="3"/>
    </row>
    <row r="52" spans="1:1" ht="14.25" customHeight="1" x14ac:dyDescent="0.25">
      <c r="A52" s="3"/>
    </row>
    <row r="53" spans="1:1" ht="14.25" customHeight="1" x14ac:dyDescent="0.25">
      <c r="A53" s="3"/>
    </row>
    <row r="54" spans="1:1" ht="14.25" customHeight="1" x14ac:dyDescent="0.25">
      <c r="A54" s="3"/>
    </row>
    <row r="55" spans="1:1" ht="14.25" customHeight="1" x14ac:dyDescent="0.25">
      <c r="A55" s="3"/>
    </row>
    <row r="56" spans="1:1" ht="14.25" customHeight="1" x14ac:dyDescent="0.25">
      <c r="A56" s="3"/>
    </row>
    <row r="57" spans="1:1" ht="14.25" customHeight="1" x14ac:dyDescent="0.25">
      <c r="A57" s="3"/>
    </row>
    <row r="58" spans="1:1" ht="14.25" customHeight="1" x14ac:dyDescent="0.25">
      <c r="A58" s="3"/>
    </row>
    <row r="59" spans="1:1" ht="14.25" customHeight="1" x14ac:dyDescent="0.25">
      <c r="A59" s="3"/>
    </row>
    <row r="60" spans="1:1" ht="14.25" customHeight="1" x14ac:dyDescent="0.25">
      <c r="A60" s="3"/>
    </row>
    <row r="61" spans="1:1" ht="14.25" customHeight="1" x14ac:dyDescent="0.25">
      <c r="A61" s="3"/>
    </row>
    <row r="62" spans="1:1" ht="14.25" customHeight="1" x14ac:dyDescent="0.25">
      <c r="A62" s="3"/>
    </row>
    <row r="63" spans="1:1" ht="14.25" customHeight="1" x14ac:dyDescent="0.25">
      <c r="A63" s="3"/>
    </row>
    <row r="64" spans="1:1" ht="14.25" customHeight="1" x14ac:dyDescent="0.25">
      <c r="A64" s="3"/>
    </row>
    <row r="65" spans="1:1" ht="14.25" customHeight="1" x14ac:dyDescent="0.25">
      <c r="A65" s="3"/>
    </row>
    <row r="66" spans="1:1" ht="14.25" customHeight="1" x14ac:dyDescent="0.25">
      <c r="A66" s="3"/>
    </row>
    <row r="67" spans="1:1" ht="14.25" customHeight="1" x14ac:dyDescent="0.25">
      <c r="A67" s="3"/>
    </row>
    <row r="68" spans="1:1" ht="14.25" customHeight="1" x14ac:dyDescent="0.25">
      <c r="A68" s="3"/>
    </row>
    <row r="69" spans="1:1" ht="14.25" customHeight="1" x14ac:dyDescent="0.25">
      <c r="A69" s="3"/>
    </row>
    <row r="70" spans="1:1" ht="14.25" customHeight="1" x14ac:dyDescent="0.25">
      <c r="A70" s="3"/>
    </row>
    <row r="71" spans="1:1" ht="14.25" customHeight="1" x14ac:dyDescent="0.25">
      <c r="A71" s="3"/>
    </row>
    <row r="72" spans="1:1" ht="14.25" customHeight="1" x14ac:dyDescent="0.25">
      <c r="A72" s="3"/>
    </row>
    <row r="73" spans="1:1" ht="14.25" customHeight="1" x14ac:dyDescent="0.25">
      <c r="A73" s="3"/>
    </row>
    <row r="74" spans="1:1" ht="14.25" customHeight="1" x14ac:dyDescent="0.25">
      <c r="A74" s="3"/>
    </row>
    <row r="75" spans="1:1" ht="14.25" customHeight="1" x14ac:dyDescent="0.25">
      <c r="A75" s="3"/>
    </row>
    <row r="76" spans="1:1" ht="14.25" customHeight="1" x14ac:dyDescent="0.25">
      <c r="A76" s="3"/>
    </row>
    <row r="77" spans="1:1" ht="14.25" customHeight="1" x14ac:dyDescent="0.25">
      <c r="A77" s="3"/>
    </row>
    <row r="78" spans="1:1" ht="14.25" customHeight="1" x14ac:dyDescent="0.25">
      <c r="A78" s="3"/>
    </row>
    <row r="79" spans="1:1" ht="14.25" customHeight="1" x14ac:dyDescent="0.25">
      <c r="A79" s="3"/>
    </row>
    <row r="80" spans="1:1" ht="14.25" customHeight="1" x14ac:dyDescent="0.25">
      <c r="A80" s="3"/>
    </row>
    <row r="81" spans="1:1" ht="14.25" customHeight="1" x14ac:dyDescent="0.25">
      <c r="A81" s="3"/>
    </row>
    <row r="82" spans="1:1" ht="14.25" customHeight="1" x14ac:dyDescent="0.25">
      <c r="A82" s="3"/>
    </row>
    <row r="83" spans="1:1" ht="14.25" customHeight="1" x14ac:dyDescent="0.25">
      <c r="A83" s="3"/>
    </row>
    <row r="84" spans="1:1" ht="14.25" customHeight="1" x14ac:dyDescent="0.25">
      <c r="A84" s="3"/>
    </row>
    <row r="85" spans="1:1" ht="14.25" customHeight="1" x14ac:dyDescent="0.25">
      <c r="A85" s="3"/>
    </row>
    <row r="86" spans="1:1" ht="14.25" customHeight="1" x14ac:dyDescent="0.25">
      <c r="A86" s="3"/>
    </row>
    <row r="87" spans="1:1" ht="14.25" customHeight="1" x14ac:dyDescent="0.25">
      <c r="A87" s="3"/>
    </row>
    <row r="88" spans="1:1" ht="14.25" customHeight="1" x14ac:dyDescent="0.25">
      <c r="A88" s="3"/>
    </row>
    <row r="89" spans="1:1" ht="14.25" customHeight="1" x14ac:dyDescent="0.25">
      <c r="A89" s="3"/>
    </row>
    <row r="90" spans="1:1" ht="14.25" customHeight="1" x14ac:dyDescent="0.25">
      <c r="A90" s="3"/>
    </row>
    <row r="91" spans="1:1" ht="14.25" customHeight="1" x14ac:dyDescent="0.25">
      <c r="A91" s="3"/>
    </row>
    <row r="92" spans="1:1" ht="14.25" customHeight="1" x14ac:dyDescent="0.25">
      <c r="A92" s="3"/>
    </row>
    <row r="93" spans="1:1" ht="14.25" customHeight="1" x14ac:dyDescent="0.25">
      <c r="A93" s="3"/>
    </row>
    <row r="94" spans="1:1" ht="14.25" customHeight="1" x14ac:dyDescent="0.25">
      <c r="A94" s="3"/>
    </row>
    <row r="95" spans="1:1" ht="14.25" customHeight="1" x14ac:dyDescent="0.25">
      <c r="A95" s="3"/>
    </row>
    <row r="96" spans="1:1" ht="14.25" customHeight="1" x14ac:dyDescent="0.25">
      <c r="A96" s="3"/>
    </row>
    <row r="97" spans="1:1" ht="14.25" customHeight="1" x14ac:dyDescent="0.25">
      <c r="A97" s="3"/>
    </row>
    <row r="98" spans="1:1" ht="14.25" customHeight="1" x14ac:dyDescent="0.25">
      <c r="A98" s="3"/>
    </row>
    <row r="99" spans="1:1" ht="14.25" customHeight="1" x14ac:dyDescent="0.25">
      <c r="A99" s="3"/>
    </row>
    <row r="100" spans="1:1" ht="14.25" customHeight="1" x14ac:dyDescent="0.25">
      <c r="A100" s="3"/>
    </row>
    <row r="101" spans="1:1" ht="14.25" customHeight="1" x14ac:dyDescent="0.25">
      <c r="A101" s="3"/>
    </row>
    <row r="102" spans="1:1" ht="14.25" customHeight="1" x14ac:dyDescent="0.25">
      <c r="A102" s="3"/>
    </row>
    <row r="103" spans="1:1" ht="14.25" customHeight="1" x14ac:dyDescent="0.25">
      <c r="A103" s="3"/>
    </row>
    <row r="104" spans="1:1" ht="14.25" customHeight="1" x14ac:dyDescent="0.25">
      <c r="A104" s="3"/>
    </row>
    <row r="105" spans="1:1" ht="14.25" customHeight="1" x14ac:dyDescent="0.25">
      <c r="A105" s="3"/>
    </row>
    <row r="106" spans="1:1" ht="14.25" customHeight="1" x14ac:dyDescent="0.25">
      <c r="A106" s="3"/>
    </row>
    <row r="107" spans="1:1" ht="14.25" customHeight="1" x14ac:dyDescent="0.25">
      <c r="A107" s="3"/>
    </row>
    <row r="108" spans="1:1" ht="14.25" customHeight="1" x14ac:dyDescent="0.25">
      <c r="A108" s="3"/>
    </row>
    <row r="109" spans="1:1" ht="14.25" customHeight="1" x14ac:dyDescent="0.25">
      <c r="A109" s="3"/>
    </row>
    <row r="110" spans="1:1" ht="14.25" customHeight="1" x14ac:dyDescent="0.25">
      <c r="A110" s="3"/>
    </row>
    <row r="111" spans="1:1" ht="14.25" customHeight="1" x14ac:dyDescent="0.25">
      <c r="A111" s="3"/>
    </row>
    <row r="112" spans="1:1" ht="14.25" customHeight="1" x14ac:dyDescent="0.25">
      <c r="A112" s="3"/>
    </row>
    <row r="113" spans="1:1" ht="14.25" customHeight="1" x14ac:dyDescent="0.25">
      <c r="A113" s="3"/>
    </row>
    <row r="114" spans="1:1" ht="14.25" customHeight="1" x14ac:dyDescent="0.25">
      <c r="A114" s="3"/>
    </row>
    <row r="115" spans="1:1" ht="14.25" customHeight="1" x14ac:dyDescent="0.25">
      <c r="A115" s="3"/>
    </row>
    <row r="116" spans="1:1" ht="14.25" customHeight="1" x14ac:dyDescent="0.25">
      <c r="A116" s="3"/>
    </row>
    <row r="117" spans="1:1" ht="14.25" customHeight="1" x14ac:dyDescent="0.25">
      <c r="A117" s="3"/>
    </row>
    <row r="118" spans="1:1" ht="14.25" customHeight="1" x14ac:dyDescent="0.25">
      <c r="A118" s="3"/>
    </row>
    <row r="119" spans="1:1" ht="14.25" customHeight="1" x14ac:dyDescent="0.25">
      <c r="A119" s="3"/>
    </row>
    <row r="120" spans="1:1" ht="14.25" customHeight="1" x14ac:dyDescent="0.25">
      <c r="A120" s="3"/>
    </row>
    <row r="121" spans="1:1" ht="14.25" customHeight="1" x14ac:dyDescent="0.25">
      <c r="A121" s="3"/>
    </row>
    <row r="122" spans="1:1" ht="14.25" customHeight="1" x14ac:dyDescent="0.25">
      <c r="A122" s="3"/>
    </row>
    <row r="123" spans="1:1" ht="14.25" customHeight="1" x14ac:dyDescent="0.25">
      <c r="A123" s="3"/>
    </row>
    <row r="124" spans="1:1" ht="14.25" customHeight="1" x14ac:dyDescent="0.25">
      <c r="A124" s="3"/>
    </row>
    <row r="125" spans="1:1" ht="14.25" customHeight="1" x14ac:dyDescent="0.25">
      <c r="A125" s="3"/>
    </row>
    <row r="126" spans="1:1" ht="14.25" customHeight="1" x14ac:dyDescent="0.25">
      <c r="A126" s="3"/>
    </row>
    <row r="127" spans="1:1" ht="14.25" customHeight="1" x14ac:dyDescent="0.25">
      <c r="A127" s="3"/>
    </row>
    <row r="128" spans="1:1" ht="14.25" customHeight="1" x14ac:dyDescent="0.25">
      <c r="A128" s="3"/>
    </row>
    <row r="129" spans="1:1" ht="14.25" customHeight="1" x14ac:dyDescent="0.25">
      <c r="A129" s="3"/>
    </row>
    <row r="130" spans="1:1" ht="14.25" customHeight="1" x14ac:dyDescent="0.25">
      <c r="A130" s="3"/>
    </row>
    <row r="131" spans="1:1" ht="14.25" customHeight="1" x14ac:dyDescent="0.25">
      <c r="A131" s="3"/>
    </row>
    <row r="132" spans="1:1" ht="14.25" customHeight="1" x14ac:dyDescent="0.25">
      <c r="A132" s="3"/>
    </row>
    <row r="133" spans="1:1" ht="14.25" customHeight="1" x14ac:dyDescent="0.25">
      <c r="A133" s="3"/>
    </row>
    <row r="134" spans="1:1" ht="14.25" customHeight="1" x14ac:dyDescent="0.25">
      <c r="A134" s="3"/>
    </row>
    <row r="135" spans="1:1" ht="14.25" customHeight="1" x14ac:dyDescent="0.25">
      <c r="A135" s="3"/>
    </row>
    <row r="136" spans="1:1" ht="14.25" customHeight="1" x14ac:dyDescent="0.25">
      <c r="A136" s="3"/>
    </row>
    <row r="137" spans="1:1" ht="14.25" customHeight="1" x14ac:dyDescent="0.25">
      <c r="A137" s="3"/>
    </row>
    <row r="138" spans="1:1" ht="14.25" customHeight="1" x14ac:dyDescent="0.25">
      <c r="A138" s="3"/>
    </row>
    <row r="139" spans="1:1" ht="14.25" customHeight="1" x14ac:dyDescent="0.25">
      <c r="A139" s="3"/>
    </row>
    <row r="140" spans="1:1" ht="14.25" customHeight="1" x14ac:dyDescent="0.25">
      <c r="A140" s="3"/>
    </row>
    <row r="141" spans="1:1" ht="14.25" customHeight="1" x14ac:dyDescent="0.25">
      <c r="A141" s="3"/>
    </row>
    <row r="142" spans="1:1" ht="14.25" customHeight="1" x14ac:dyDescent="0.25">
      <c r="A142" s="3"/>
    </row>
    <row r="143" spans="1:1" ht="14.25" customHeight="1" x14ac:dyDescent="0.25">
      <c r="A143" s="3"/>
    </row>
    <row r="144" spans="1:1" ht="14.25" customHeight="1" x14ac:dyDescent="0.25">
      <c r="A144" s="3"/>
    </row>
    <row r="145" spans="1:1" ht="14.25" customHeight="1" x14ac:dyDescent="0.25">
      <c r="A145" s="3"/>
    </row>
    <row r="146" spans="1:1" ht="14.25" customHeight="1" x14ac:dyDescent="0.25">
      <c r="A146" s="3"/>
    </row>
    <row r="147" spans="1:1" ht="14.25" customHeight="1" x14ac:dyDescent="0.25">
      <c r="A147" s="3"/>
    </row>
    <row r="148" spans="1:1" ht="14.25" customHeight="1" x14ac:dyDescent="0.25">
      <c r="A148" s="3"/>
    </row>
    <row r="149" spans="1:1" ht="14.25" customHeight="1" x14ac:dyDescent="0.25">
      <c r="A149" s="3"/>
    </row>
    <row r="150" spans="1:1" ht="14.25" customHeight="1" x14ac:dyDescent="0.25">
      <c r="A150" s="3"/>
    </row>
    <row r="151" spans="1:1" ht="14.25" customHeight="1" x14ac:dyDescent="0.25">
      <c r="A151" s="3"/>
    </row>
    <row r="152" spans="1:1" ht="14.25" customHeight="1" x14ac:dyDescent="0.25">
      <c r="A152" s="3"/>
    </row>
    <row r="153" spans="1:1" ht="14.25" customHeight="1" x14ac:dyDescent="0.25">
      <c r="A153" s="3"/>
    </row>
    <row r="154" spans="1:1" ht="14.25" customHeight="1" x14ac:dyDescent="0.25">
      <c r="A154" s="3"/>
    </row>
    <row r="155" spans="1:1" ht="14.25" customHeight="1" x14ac:dyDescent="0.25">
      <c r="A155" s="3"/>
    </row>
    <row r="156" spans="1:1" ht="14.25" customHeight="1" x14ac:dyDescent="0.25">
      <c r="A156" s="3"/>
    </row>
    <row r="157" spans="1:1" ht="14.25" customHeight="1" x14ac:dyDescent="0.25">
      <c r="A157" s="3"/>
    </row>
    <row r="158" spans="1:1" ht="14.25" customHeight="1" x14ac:dyDescent="0.25">
      <c r="A158" s="3"/>
    </row>
    <row r="159" spans="1:1" ht="14.25" customHeight="1" x14ac:dyDescent="0.25">
      <c r="A159" s="3"/>
    </row>
    <row r="160" spans="1:1" ht="14.25" customHeight="1" x14ac:dyDescent="0.25">
      <c r="A160" s="3"/>
    </row>
    <row r="161" spans="1:1" ht="14.25" customHeight="1" x14ac:dyDescent="0.25">
      <c r="A161" s="3"/>
    </row>
    <row r="162" spans="1:1" ht="14.25" customHeight="1" x14ac:dyDescent="0.25">
      <c r="A162" s="3"/>
    </row>
    <row r="163" spans="1:1" ht="14.25" customHeight="1" x14ac:dyDescent="0.25">
      <c r="A163" s="3"/>
    </row>
    <row r="164" spans="1:1" ht="14.25" customHeight="1" x14ac:dyDescent="0.25">
      <c r="A164" s="3"/>
    </row>
    <row r="165" spans="1:1" ht="14.25" customHeight="1" x14ac:dyDescent="0.25">
      <c r="A165" s="3"/>
    </row>
    <row r="166" spans="1:1" ht="14.25" customHeight="1" x14ac:dyDescent="0.25">
      <c r="A166" s="3"/>
    </row>
    <row r="167" spans="1:1" ht="14.25" customHeight="1" x14ac:dyDescent="0.25">
      <c r="A167" s="3"/>
    </row>
    <row r="168" spans="1:1" ht="14.25" customHeight="1" x14ac:dyDescent="0.25">
      <c r="A168" s="3"/>
    </row>
    <row r="169" spans="1:1" ht="14.25" customHeight="1" x14ac:dyDescent="0.25">
      <c r="A169" s="3"/>
    </row>
    <row r="170" spans="1:1" ht="14.25" customHeight="1" x14ac:dyDescent="0.25">
      <c r="A170" s="3"/>
    </row>
    <row r="171" spans="1:1" ht="14.25" customHeight="1" x14ac:dyDescent="0.25">
      <c r="A171" s="3"/>
    </row>
    <row r="172" spans="1:1" ht="14.25" customHeight="1" x14ac:dyDescent="0.25">
      <c r="A172" s="3"/>
    </row>
    <row r="173" spans="1:1" ht="14.25" customHeight="1" x14ac:dyDescent="0.25">
      <c r="A173" s="3"/>
    </row>
    <row r="174" spans="1:1" ht="14.25" customHeight="1" x14ac:dyDescent="0.25">
      <c r="A174" s="3"/>
    </row>
    <row r="175" spans="1:1" ht="14.25" customHeight="1" x14ac:dyDescent="0.25">
      <c r="A175" s="3"/>
    </row>
    <row r="176" spans="1:1" ht="14.25" customHeight="1" x14ac:dyDescent="0.25">
      <c r="A176" s="3"/>
    </row>
    <row r="177" spans="1:1" ht="14.25" customHeight="1" x14ac:dyDescent="0.25">
      <c r="A177" s="3"/>
    </row>
    <row r="178" spans="1:1" ht="14.25" customHeight="1" x14ac:dyDescent="0.25">
      <c r="A178" s="3"/>
    </row>
    <row r="179" spans="1:1" ht="14.25" customHeight="1" x14ac:dyDescent="0.25">
      <c r="A179" s="3"/>
    </row>
    <row r="180" spans="1:1" ht="14.25" customHeight="1" x14ac:dyDescent="0.25">
      <c r="A180" s="3"/>
    </row>
    <row r="181" spans="1:1" ht="14.25" customHeight="1" x14ac:dyDescent="0.25">
      <c r="A181" s="3"/>
    </row>
    <row r="182" spans="1:1" ht="14.25" customHeight="1" x14ac:dyDescent="0.25">
      <c r="A182" s="3"/>
    </row>
    <row r="183" spans="1:1" ht="14.25" customHeight="1" x14ac:dyDescent="0.25">
      <c r="A183" s="3"/>
    </row>
    <row r="184" spans="1:1" ht="14.25" customHeight="1" x14ac:dyDescent="0.25">
      <c r="A184" s="3"/>
    </row>
    <row r="185" spans="1:1" ht="14.25" customHeight="1" x14ac:dyDescent="0.25">
      <c r="A185" s="3"/>
    </row>
    <row r="186" spans="1:1" ht="14.25" customHeight="1" x14ac:dyDescent="0.25">
      <c r="A186" s="3"/>
    </row>
    <row r="187" spans="1:1" ht="14.25" customHeight="1" x14ac:dyDescent="0.25">
      <c r="A187" s="3"/>
    </row>
    <row r="188" spans="1:1" ht="14.25" customHeight="1" x14ac:dyDescent="0.25">
      <c r="A188" s="3"/>
    </row>
    <row r="189" spans="1:1" ht="14.25" customHeight="1" x14ac:dyDescent="0.25">
      <c r="A189" s="3"/>
    </row>
    <row r="190" spans="1:1" ht="14.25" customHeight="1" x14ac:dyDescent="0.25">
      <c r="A190" s="3"/>
    </row>
    <row r="191" spans="1:1" ht="14.25" customHeight="1" x14ac:dyDescent="0.25">
      <c r="A191" s="3"/>
    </row>
    <row r="192" spans="1:1" ht="14.25" customHeight="1" x14ac:dyDescent="0.25">
      <c r="A192" s="3"/>
    </row>
    <row r="193" spans="1:1" ht="14.25" customHeight="1" x14ac:dyDescent="0.25">
      <c r="A193" s="3"/>
    </row>
    <row r="194" spans="1:1" ht="14.25" customHeight="1" x14ac:dyDescent="0.25">
      <c r="A194" s="3"/>
    </row>
    <row r="195" spans="1:1" ht="14.25" customHeight="1" x14ac:dyDescent="0.25">
      <c r="A195" s="3"/>
    </row>
    <row r="196" spans="1:1" ht="14.25" customHeight="1" x14ac:dyDescent="0.25">
      <c r="A196" s="3"/>
    </row>
    <row r="197" spans="1:1" ht="14.25" customHeight="1" x14ac:dyDescent="0.25">
      <c r="A197" s="3"/>
    </row>
    <row r="198" spans="1:1" ht="14.25" customHeight="1" x14ac:dyDescent="0.25">
      <c r="A198" s="3"/>
    </row>
    <row r="199" spans="1:1" ht="14.25" customHeight="1" x14ac:dyDescent="0.25">
      <c r="A199" s="3"/>
    </row>
    <row r="200" spans="1:1" ht="14.25" customHeight="1" x14ac:dyDescent="0.25">
      <c r="A200" s="3"/>
    </row>
    <row r="201" spans="1:1" ht="14.25" customHeight="1" x14ac:dyDescent="0.25">
      <c r="A201" s="3"/>
    </row>
    <row r="202" spans="1:1" ht="14.25" customHeight="1" x14ac:dyDescent="0.25">
      <c r="A202" s="3"/>
    </row>
    <row r="203" spans="1:1" ht="14.25" customHeight="1" x14ac:dyDescent="0.25">
      <c r="A203" s="3"/>
    </row>
    <row r="204" spans="1:1" ht="14.25" customHeight="1" x14ac:dyDescent="0.25">
      <c r="A204" s="3"/>
    </row>
    <row r="205" spans="1:1" ht="14.25" customHeight="1" x14ac:dyDescent="0.25">
      <c r="A205" s="3"/>
    </row>
    <row r="206" spans="1:1" ht="14.25" customHeight="1" x14ac:dyDescent="0.25">
      <c r="A206" s="3"/>
    </row>
    <row r="207" spans="1:1" ht="14.25" customHeight="1" x14ac:dyDescent="0.25">
      <c r="A207" s="3"/>
    </row>
    <row r="208" spans="1:1" ht="14.25" customHeight="1" x14ac:dyDescent="0.25">
      <c r="A208" s="3"/>
    </row>
    <row r="209" spans="1:1" ht="14.25" customHeight="1" x14ac:dyDescent="0.25">
      <c r="A209" s="3"/>
    </row>
    <row r="210" spans="1:1" ht="14.25" customHeight="1" x14ac:dyDescent="0.25">
      <c r="A210" s="3"/>
    </row>
    <row r="211" spans="1:1" ht="14.25" customHeight="1" x14ac:dyDescent="0.25">
      <c r="A211" s="3"/>
    </row>
    <row r="212" spans="1:1" ht="14.25" customHeight="1" x14ac:dyDescent="0.25">
      <c r="A212" s="3"/>
    </row>
    <row r="213" spans="1:1" ht="14.25" customHeight="1" x14ac:dyDescent="0.25">
      <c r="A213" s="3"/>
    </row>
    <row r="214" spans="1:1" ht="14.25" customHeight="1" x14ac:dyDescent="0.25">
      <c r="A214" s="3"/>
    </row>
    <row r="215" spans="1:1" ht="14.25" customHeight="1" x14ac:dyDescent="0.25">
      <c r="A215" s="3"/>
    </row>
    <row r="216" spans="1:1" ht="14.25" customHeight="1" x14ac:dyDescent="0.25">
      <c r="A216" s="3"/>
    </row>
    <row r="217" spans="1:1" ht="14.25" customHeight="1" x14ac:dyDescent="0.25">
      <c r="A217" s="3"/>
    </row>
    <row r="218" spans="1:1" ht="14.25" customHeight="1" x14ac:dyDescent="0.25">
      <c r="A218" s="3"/>
    </row>
    <row r="219" spans="1:1" ht="14.25" customHeight="1" x14ac:dyDescent="0.25">
      <c r="A219" s="3"/>
    </row>
    <row r="220" spans="1:1" ht="14.25" customHeight="1" x14ac:dyDescent="0.25">
      <c r="A220" s="3"/>
    </row>
    <row r="221" spans="1:1" ht="14.25" customHeight="1" x14ac:dyDescent="0.25">
      <c r="A221" s="3"/>
    </row>
    <row r="222" spans="1:1" ht="14.25" customHeight="1" x14ac:dyDescent="0.25">
      <c r="A222" s="3"/>
    </row>
    <row r="223" spans="1:1" ht="14.25" customHeight="1" x14ac:dyDescent="0.25">
      <c r="A223" s="3"/>
    </row>
    <row r="224" spans="1:1" ht="14.25" customHeight="1" x14ac:dyDescent="0.25">
      <c r="A224" s="3"/>
    </row>
    <row r="225" spans="1:1" ht="14.25" customHeight="1" x14ac:dyDescent="0.25">
      <c r="A225" s="3"/>
    </row>
    <row r="226" spans="1:1" ht="14.25" customHeight="1" x14ac:dyDescent="0.25">
      <c r="A226" s="3"/>
    </row>
    <row r="227" spans="1:1" ht="14.25" customHeight="1" x14ac:dyDescent="0.25">
      <c r="A227" s="3"/>
    </row>
    <row r="228" spans="1:1" ht="14.25" customHeight="1" x14ac:dyDescent="0.25">
      <c r="A228" s="3"/>
    </row>
    <row r="229" spans="1:1" ht="14.25" customHeight="1" x14ac:dyDescent="0.25">
      <c r="A229" s="3"/>
    </row>
    <row r="230" spans="1:1" ht="14.25" customHeight="1" x14ac:dyDescent="0.25">
      <c r="A230" s="3"/>
    </row>
    <row r="231" spans="1:1" ht="14.25" customHeight="1" x14ac:dyDescent="0.25">
      <c r="A231" s="3"/>
    </row>
    <row r="232" spans="1:1" ht="14.25" customHeight="1" x14ac:dyDescent="0.25">
      <c r="A232" s="3"/>
    </row>
    <row r="233" spans="1:1" ht="14.25" customHeight="1" x14ac:dyDescent="0.25">
      <c r="A233" s="3"/>
    </row>
    <row r="234" spans="1:1" ht="14.25" customHeight="1" x14ac:dyDescent="0.25">
      <c r="A234" s="3"/>
    </row>
    <row r="235" spans="1:1" ht="14.25" customHeight="1" x14ac:dyDescent="0.25">
      <c r="A235" s="3"/>
    </row>
    <row r="236" spans="1:1" ht="14.25" customHeight="1" x14ac:dyDescent="0.25">
      <c r="A236" s="3"/>
    </row>
    <row r="237" spans="1:1" ht="14.25" customHeight="1" x14ac:dyDescent="0.25">
      <c r="A237" s="3"/>
    </row>
    <row r="238" spans="1:1" ht="14.25" customHeight="1" x14ac:dyDescent="0.25">
      <c r="A238" s="3"/>
    </row>
    <row r="239" spans="1:1" ht="14.25" customHeight="1" x14ac:dyDescent="0.25">
      <c r="A239" s="3"/>
    </row>
    <row r="240" spans="1:1" ht="14.25" customHeight="1" x14ac:dyDescent="0.25">
      <c r="A240" s="3"/>
    </row>
    <row r="241" spans="1:1" ht="14.25" customHeight="1" x14ac:dyDescent="0.25">
      <c r="A241" s="3"/>
    </row>
    <row r="242" spans="1:1" ht="14.25" customHeight="1" x14ac:dyDescent="0.25">
      <c r="A242" s="3"/>
    </row>
    <row r="243" spans="1:1" ht="14.25" customHeight="1" x14ac:dyDescent="0.25">
      <c r="A243" s="3"/>
    </row>
    <row r="244" spans="1:1" ht="14.25" customHeight="1" x14ac:dyDescent="0.25">
      <c r="A244" s="3"/>
    </row>
    <row r="245" spans="1:1" ht="14.25" customHeight="1" x14ac:dyDescent="0.25">
      <c r="A245" s="3"/>
    </row>
    <row r="246" spans="1:1" ht="14.25" customHeight="1" x14ac:dyDescent="0.25">
      <c r="A246" s="3"/>
    </row>
    <row r="247" spans="1:1" ht="14.25" customHeight="1" x14ac:dyDescent="0.25">
      <c r="A247" s="3"/>
    </row>
    <row r="248" spans="1:1" ht="14.25" customHeight="1" x14ac:dyDescent="0.25">
      <c r="A248" s="3"/>
    </row>
    <row r="249" spans="1:1" ht="14.25" customHeight="1" x14ac:dyDescent="0.25">
      <c r="A249" s="3"/>
    </row>
    <row r="250" spans="1:1" ht="14.25" customHeight="1" x14ac:dyDescent="0.25">
      <c r="A250" s="3"/>
    </row>
    <row r="251" spans="1:1" ht="14.25" customHeight="1" x14ac:dyDescent="0.25">
      <c r="A251" s="3"/>
    </row>
    <row r="252" spans="1:1" ht="14.25" customHeight="1" x14ac:dyDescent="0.25">
      <c r="A252" s="3"/>
    </row>
    <row r="253" spans="1:1" ht="14.25" customHeight="1" x14ac:dyDescent="0.25">
      <c r="A253" s="3"/>
    </row>
    <row r="254" spans="1:1" ht="14.25" customHeight="1" x14ac:dyDescent="0.25">
      <c r="A254" s="3"/>
    </row>
    <row r="255" spans="1:1" ht="14.25" customHeight="1" x14ac:dyDescent="0.25">
      <c r="A255" s="3"/>
    </row>
    <row r="256" spans="1:1" ht="14.25" customHeight="1" x14ac:dyDescent="0.25">
      <c r="A256" s="3"/>
    </row>
    <row r="257" spans="1:1" ht="14.25" customHeight="1" x14ac:dyDescent="0.25">
      <c r="A257" s="3"/>
    </row>
    <row r="258" spans="1:1" ht="14.25" customHeight="1" x14ac:dyDescent="0.25">
      <c r="A258" s="3"/>
    </row>
    <row r="259" spans="1:1" ht="14.25" customHeight="1" x14ac:dyDescent="0.25">
      <c r="A259" s="3"/>
    </row>
    <row r="260" spans="1:1" ht="14.25" customHeight="1" x14ac:dyDescent="0.25">
      <c r="A260" s="3"/>
    </row>
    <row r="261" spans="1:1" ht="14.25" customHeight="1" x14ac:dyDescent="0.25">
      <c r="A261" s="3"/>
    </row>
    <row r="262" spans="1:1" ht="14.25" customHeight="1" x14ac:dyDescent="0.25">
      <c r="A262" s="3"/>
    </row>
    <row r="263" spans="1:1" ht="14.25" customHeight="1" x14ac:dyDescent="0.25">
      <c r="A263" s="3"/>
    </row>
    <row r="264" spans="1:1" ht="14.25" customHeight="1" x14ac:dyDescent="0.25">
      <c r="A264" s="3"/>
    </row>
    <row r="265" spans="1:1" ht="14.25" customHeight="1" x14ac:dyDescent="0.25">
      <c r="A265" s="3"/>
    </row>
    <row r="266" spans="1:1" ht="14.25" customHeight="1" x14ac:dyDescent="0.25">
      <c r="A266" s="3"/>
    </row>
    <row r="267" spans="1:1" ht="14.25" customHeight="1" x14ac:dyDescent="0.25">
      <c r="A267" s="3"/>
    </row>
    <row r="268" spans="1:1" ht="14.25" customHeight="1" x14ac:dyDescent="0.25">
      <c r="A268" s="3"/>
    </row>
    <row r="269" spans="1:1" ht="14.25" customHeight="1" x14ac:dyDescent="0.25">
      <c r="A269" s="3"/>
    </row>
    <row r="270" spans="1:1" ht="14.25" customHeight="1" x14ac:dyDescent="0.25">
      <c r="A270" s="3"/>
    </row>
    <row r="271" spans="1:1" ht="14.25" customHeight="1" x14ac:dyDescent="0.25">
      <c r="A271" s="3"/>
    </row>
    <row r="272" spans="1:1" ht="14.25" customHeight="1" x14ac:dyDescent="0.25">
      <c r="A272" s="3"/>
    </row>
    <row r="273" spans="1:1" ht="14.25" customHeight="1" x14ac:dyDescent="0.25">
      <c r="A273" s="3"/>
    </row>
    <row r="274" spans="1:1" ht="14.25" customHeight="1" x14ac:dyDescent="0.25">
      <c r="A274" s="3"/>
    </row>
    <row r="275" spans="1:1" ht="14.25" customHeight="1" x14ac:dyDescent="0.25">
      <c r="A275" s="3"/>
    </row>
    <row r="276" spans="1:1" ht="14.25" customHeight="1" x14ac:dyDescent="0.25">
      <c r="A276" s="3"/>
    </row>
    <row r="277" spans="1:1" ht="14.25" customHeight="1" x14ac:dyDescent="0.25">
      <c r="A277" s="3"/>
    </row>
    <row r="278" spans="1:1" ht="14.25" customHeight="1" x14ac:dyDescent="0.25">
      <c r="A278" s="3"/>
    </row>
    <row r="279" spans="1:1" ht="14.25" customHeight="1" x14ac:dyDescent="0.25">
      <c r="A279" s="3"/>
    </row>
    <row r="280" spans="1:1" ht="14.25" customHeight="1" x14ac:dyDescent="0.25">
      <c r="A280" s="3"/>
    </row>
    <row r="281" spans="1:1" ht="14.25" customHeight="1" x14ac:dyDescent="0.25">
      <c r="A281" s="3"/>
    </row>
    <row r="282" spans="1:1" ht="14.25" customHeight="1" x14ac:dyDescent="0.25">
      <c r="A282" s="3"/>
    </row>
    <row r="283" spans="1:1" ht="14.25" customHeight="1" x14ac:dyDescent="0.25">
      <c r="A283" s="3"/>
    </row>
    <row r="284" spans="1:1" ht="14.25" customHeight="1" x14ac:dyDescent="0.25">
      <c r="A284" s="3"/>
    </row>
    <row r="285" spans="1:1" ht="14.25" customHeight="1" x14ac:dyDescent="0.25">
      <c r="A285" s="3"/>
    </row>
    <row r="286" spans="1:1" ht="14.25" customHeight="1" x14ac:dyDescent="0.25">
      <c r="A286" s="3"/>
    </row>
    <row r="287" spans="1:1" ht="14.25" customHeight="1" x14ac:dyDescent="0.25">
      <c r="A287" s="3"/>
    </row>
    <row r="288" spans="1:1" ht="14.25" customHeight="1" x14ac:dyDescent="0.25">
      <c r="A288" s="3"/>
    </row>
    <row r="289" spans="1:1" ht="14.25" customHeight="1" x14ac:dyDescent="0.25">
      <c r="A289" s="3"/>
    </row>
    <row r="290" spans="1:1" ht="14.25" customHeight="1" x14ac:dyDescent="0.25">
      <c r="A290" s="3"/>
    </row>
    <row r="291" spans="1:1" ht="14.25" customHeight="1" x14ac:dyDescent="0.25">
      <c r="A291" s="3"/>
    </row>
    <row r="292" spans="1:1" ht="14.25" customHeight="1" x14ac:dyDescent="0.25">
      <c r="A292" s="3"/>
    </row>
    <row r="293" spans="1:1" ht="14.25" customHeight="1" x14ac:dyDescent="0.25">
      <c r="A293" s="3"/>
    </row>
    <row r="294" spans="1:1" ht="14.25" customHeight="1" x14ac:dyDescent="0.25">
      <c r="A294" s="3"/>
    </row>
    <row r="295" spans="1:1" ht="14.25" customHeight="1" x14ac:dyDescent="0.25">
      <c r="A295" s="3"/>
    </row>
    <row r="296" spans="1:1" ht="14.25" customHeight="1" x14ac:dyDescent="0.25">
      <c r="A296" s="3"/>
    </row>
    <row r="297" spans="1:1" ht="14.25" customHeight="1" x14ac:dyDescent="0.25">
      <c r="A297" s="3"/>
    </row>
    <row r="298" spans="1:1" ht="14.25" customHeight="1" x14ac:dyDescent="0.25">
      <c r="A298" s="3"/>
    </row>
    <row r="299" spans="1:1" ht="14.25" customHeight="1" x14ac:dyDescent="0.25">
      <c r="A299" s="3"/>
    </row>
    <row r="300" spans="1:1" ht="14.25" customHeight="1" x14ac:dyDescent="0.25">
      <c r="A300" s="3"/>
    </row>
    <row r="301" spans="1:1" ht="14.25" customHeight="1" x14ac:dyDescent="0.25">
      <c r="A301" s="3"/>
    </row>
    <row r="302" spans="1:1" ht="14.25" customHeight="1" x14ac:dyDescent="0.25">
      <c r="A302" s="3"/>
    </row>
    <row r="303" spans="1:1" ht="14.25" customHeight="1" x14ac:dyDescent="0.25">
      <c r="A303" s="3"/>
    </row>
    <row r="304" spans="1:1" ht="14.25" customHeight="1" x14ac:dyDescent="0.25">
      <c r="A304" s="3"/>
    </row>
    <row r="305" spans="1:1" ht="14.25" customHeight="1" x14ac:dyDescent="0.25">
      <c r="A305" s="3"/>
    </row>
    <row r="306" spans="1:1" ht="14.25" customHeight="1" x14ac:dyDescent="0.25">
      <c r="A306" s="3"/>
    </row>
    <row r="307" spans="1:1" ht="14.25" customHeight="1" x14ac:dyDescent="0.25">
      <c r="A307" s="3"/>
    </row>
    <row r="308" spans="1:1" ht="14.25" customHeight="1" x14ac:dyDescent="0.25">
      <c r="A308" s="3"/>
    </row>
    <row r="309" spans="1:1" ht="14.25" customHeight="1" x14ac:dyDescent="0.25">
      <c r="A309" s="3"/>
    </row>
    <row r="310" spans="1:1" ht="14.25" customHeight="1" x14ac:dyDescent="0.25">
      <c r="A310" s="3"/>
    </row>
    <row r="311" spans="1:1" ht="14.25" customHeight="1" x14ac:dyDescent="0.25">
      <c r="A311" s="3"/>
    </row>
    <row r="312" spans="1:1" ht="14.25" customHeight="1" x14ac:dyDescent="0.25">
      <c r="A312" s="3"/>
    </row>
    <row r="313" spans="1:1" ht="14.25" customHeight="1" x14ac:dyDescent="0.25">
      <c r="A313" s="3"/>
    </row>
    <row r="314" spans="1:1" ht="14.25" customHeight="1" x14ac:dyDescent="0.25">
      <c r="A314" s="3"/>
    </row>
    <row r="315" spans="1:1" ht="14.25" customHeight="1" x14ac:dyDescent="0.25">
      <c r="A315" s="3"/>
    </row>
    <row r="316" spans="1:1" ht="14.25" customHeight="1" x14ac:dyDescent="0.25">
      <c r="A316" s="3"/>
    </row>
    <row r="317" spans="1:1" ht="14.25" customHeight="1" x14ac:dyDescent="0.25">
      <c r="A317" s="3"/>
    </row>
    <row r="318" spans="1:1" ht="14.25" customHeight="1" x14ac:dyDescent="0.25">
      <c r="A318" s="3"/>
    </row>
    <row r="319" spans="1:1" ht="14.25" customHeight="1" x14ac:dyDescent="0.25">
      <c r="A319" s="3"/>
    </row>
    <row r="320" spans="1:1" ht="14.25" customHeight="1" x14ac:dyDescent="0.25">
      <c r="A320" s="3"/>
    </row>
    <row r="321" spans="1:1" ht="14.25" customHeight="1" x14ac:dyDescent="0.25">
      <c r="A321" s="3"/>
    </row>
    <row r="322" spans="1:1" ht="14.25" customHeight="1" x14ac:dyDescent="0.25">
      <c r="A322" s="3"/>
    </row>
    <row r="323" spans="1:1" ht="14.25" customHeight="1" x14ac:dyDescent="0.25">
      <c r="A323" s="3"/>
    </row>
    <row r="324" spans="1:1" ht="14.25" customHeight="1" x14ac:dyDescent="0.25">
      <c r="A324" s="3"/>
    </row>
    <row r="325" spans="1:1" ht="14.25" customHeight="1" x14ac:dyDescent="0.25">
      <c r="A325" s="3"/>
    </row>
    <row r="326" spans="1:1" ht="14.25" customHeight="1" x14ac:dyDescent="0.25">
      <c r="A326" s="3"/>
    </row>
    <row r="327" spans="1:1" ht="14.25" customHeight="1" x14ac:dyDescent="0.25">
      <c r="A327" s="3"/>
    </row>
    <row r="328" spans="1:1" ht="14.25" customHeight="1" x14ac:dyDescent="0.25">
      <c r="A328" s="3"/>
    </row>
    <row r="329" spans="1:1" ht="14.25" customHeight="1" x14ac:dyDescent="0.25">
      <c r="A329" s="3"/>
    </row>
    <row r="330" spans="1:1" ht="14.25" customHeight="1" x14ac:dyDescent="0.25">
      <c r="A330" s="3"/>
    </row>
    <row r="331" spans="1:1" ht="14.25" customHeight="1" x14ac:dyDescent="0.25">
      <c r="A331" s="3"/>
    </row>
    <row r="332" spans="1:1" ht="14.25" customHeight="1" x14ac:dyDescent="0.25">
      <c r="A332" s="3"/>
    </row>
    <row r="333" spans="1:1" ht="14.25" customHeight="1" x14ac:dyDescent="0.25">
      <c r="A333" s="3"/>
    </row>
    <row r="334" spans="1:1" ht="14.25" customHeight="1" x14ac:dyDescent="0.25">
      <c r="A334" s="3"/>
    </row>
    <row r="335" spans="1:1" ht="14.25" customHeight="1" x14ac:dyDescent="0.25">
      <c r="A335" s="3"/>
    </row>
    <row r="336" spans="1:1" ht="14.25" customHeight="1" x14ac:dyDescent="0.25">
      <c r="A336" s="3"/>
    </row>
    <row r="337" spans="1:1" ht="14.25" customHeight="1" x14ac:dyDescent="0.25">
      <c r="A337" s="3"/>
    </row>
    <row r="338" spans="1:1" ht="14.25" customHeight="1" x14ac:dyDescent="0.25">
      <c r="A338" s="3"/>
    </row>
    <row r="339" spans="1:1" ht="14.25" customHeight="1" x14ac:dyDescent="0.25">
      <c r="A339" s="3"/>
    </row>
    <row r="340" spans="1:1" ht="14.25" customHeight="1" x14ac:dyDescent="0.25">
      <c r="A340" s="3"/>
    </row>
    <row r="341" spans="1:1" ht="14.25" customHeight="1" x14ac:dyDescent="0.25">
      <c r="A341" s="3"/>
    </row>
    <row r="342" spans="1:1" ht="14.25" customHeight="1" x14ac:dyDescent="0.25">
      <c r="A342" s="3"/>
    </row>
    <row r="343" spans="1:1" ht="14.25" customHeight="1" x14ac:dyDescent="0.25">
      <c r="A343" s="3"/>
    </row>
    <row r="344" spans="1:1" ht="14.25" customHeight="1" x14ac:dyDescent="0.25">
      <c r="A344" s="3"/>
    </row>
    <row r="345" spans="1:1" ht="14.25" customHeight="1" x14ac:dyDescent="0.25">
      <c r="A345" s="3"/>
    </row>
    <row r="346" spans="1:1" ht="14.25" customHeight="1" x14ac:dyDescent="0.25">
      <c r="A346" s="3"/>
    </row>
    <row r="347" spans="1:1" ht="14.25" customHeight="1" x14ac:dyDescent="0.25">
      <c r="A347" s="3"/>
    </row>
    <row r="348" spans="1:1" ht="14.25" customHeight="1" x14ac:dyDescent="0.25">
      <c r="A348" s="3"/>
    </row>
    <row r="349" spans="1:1" ht="14.25" customHeight="1" x14ac:dyDescent="0.25">
      <c r="A349" s="3"/>
    </row>
    <row r="350" spans="1:1" ht="14.25" customHeight="1" x14ac:dyDescent="0.25">
      <c r="A350" s="3"/>
    </row>
    <row r="351" spans="1:1" ht="14.25" customHeight="1" x14ac:dyDescent="0.25">
      <c r="A351" s="3"/>
    </row>
    <row r="352" spans="1:1" ht="14.25" customHeight="1" x14ac:dyDescent="0.25">
      <c r="A352" s="3"/>
    </row>
    <row r="353" spans="1:1" ht="14.25" customHeight="1" x14ac:dyDescent="0.25">
      <c r="A353" s="3"/>
    </row>
    <row r="354" spans="1:1" ht="14.25" customHeight="1" x14ac:dyDescent="0.25">
      <c r="A354" s="3"/>
    </row>
    <row r="355" spans="1:1" ht="14.25" customHeight="1" x14ac:dyDescent="0.25">
      <c r="A355" s="3"/>
    </row>
    <row r="356" spans="1:1" ht="14.25" customHeight="1" x14ac:dyDescent="0.25">
      <c r="A356" s="3"/>
    </row>
    <row r="357" spans="1:1" ht="14.25" customHeight="1" x14ac:dyDescent="0.25">
      <c r="A357" s="3"/>
    </row>
    <row r="358" spans="1:1" ht="14.25" customHeight="1" x14ac:dyDescent="0.25">
      <c r="A358" s="3"/>
    </row>
    <row r="359" spans="1:1" ht="14.25" customHeight="1" x14ac:dyDescent="0.25">
      <c r="A359" s="3"/>
    </row>
    <row r="360" spans="1:1" ht="14.25" customHeight="1" x14ac:dyDescent="0.25">
      <c r="A360" s="3"/>
    </row>
    <row r="361" spans="1:1" ht="14.25" customHeight="1" x14ac:dyDescent="0.25">
      <c r="A361" s="3"/>
    </row>
    <row r="362" spans="1:1" ht="14.25" customHeight="1" x14ac:dyDescent="0.25">
      <c r="A362" s="3"/>
    </row>
    <row r="363" spans="1:1" ht="14.25" customHeight="1" x14ac:dyDescent="0.25">
      <c r="A363" s="3"/>
    </row>
    <row r="364" spans="1:1" ht="14.25" customHeight="1" x14ac:dyDescent="0.25">
      <c r="A364" s="3"/>
    </row>
    <row r="365" spans="1:1" ht="14.25" customHeight="1" x14ac:dyDescent="0.25">
      <c r="A365" s="3"/>
    </row>
    <row r="366" spans="1:1" ht="14.25" customHeight="1" x14ac:dyDescent="0.25">
      <c r="A366" s="3"/>
    </row>
    <row r="367" spans="1:1" ht="14.25" customHeight="1" x14ac:dyDescent="0.25">
      <c r="A367" s="3"/>
    </row>
    <row r="368" spans="1:1" ht="14.25" customHeight="1" x14ac:dyDescent="0.25">
      <c r="A368" s="3"/>
    </row>
    <row r="369" spans="1:1" ht="14.25" customHeight="1" x14ac:dyDescent="0.25">
      <c r="A369" s="3"/>
    </row>
    <row r="370" spans="1:1" ht="14.25" customHeight="1" x14ac:dyDescent="0.25">
      <c r="A370" s="3"/>
    </row>
    <row r="371" spans="1:1" ht="14.25" customHeight="1" x14ac:dyDescent="0.25">
      <c r="A371" s="3"/>
    </row>
    <row r="372" spans="1:1" ht="14.25" customHeight="1" x14ac:dyDescent="0.25">
      <c r="A372" s="3"/>
    </row>
    <row r="373" spans="1:1" ht="14.25" customHeight="1" x14ac:dyDescent="0.25">
      <c r="A373" s="3"/>
    </row>
    <row r="374" spans="1:1" ht="14.25" customHeight="1" x14ac:dyDescent="0.25">
      <c r="A374" s="3"/>
    </row>
    <row r="375" spans="1:1" ht="14.25" customHeight="1" x14ac:dyDescent="0.25">
      <c r="A375" s="3"/>
    </row>
    <row r="376" spans="1:1" ht="14.25" customHeight="1" x14ac:dyDescent="0.25">
      <c r="A376" s="3"/>
    </row>
    <row r="377" spans="1:1" ht="14.25" customHeight="1" x14ac:dyDescent="0.25">
      <c r="A377" s="3"/>
    </row>
    <row r="378" spans="1:1" ht="14.25" customHeight="1" x14ac:dyDescent="0.25">
      <c r="A378" s="3"/>
    </row>
    <row r="379" spans="1:1" ht="14.25" customHeight="1" x14ac:dyDescent="0.25">
      <c r="A379" s="3"/>
    </row>
    <row r="380" spans="1:1" ht="14.25" customHeight="1" x14ac:dyDescent="0.25">
      <c r="A380" s="3"/>
    </row>
    <row r="381" spans="1:1" ht="14.25" customHeight="1" x14ac:dyDescent="0.25">
      <c r="A381" s="3"/>
    </row>
    <row r="382" spans="1:1" ht="14.25" customHeight="1" x14ac:dyDescent="0.25">
      <c r="A382" s="3"/>
    </row>
    <row r="383" spans="1:1" ht="14.25" customHeight="1" x14ac:dyDescent="0.25">
      <c r="A383" s="3"/>
    </row>
    <row r="384" spans="1:1" ht="14.25" customHeight="1" x14ac:dyDescent="0.25">
      <c r="A384" s="3"/>
    </row>
    <row r="385" spans="1:1" ht="14.25" customHeight="1" x14ac:dyDescent="0.25">
      <c r="A385" s="3"/>
    </row>
    <row r="386" spans="1:1" ht="14.25" customHeight="1" x14ac:dyDescent="0.25">
      <c r="A386" s="3"/>
    </row>
    <row r="387" spans="1:1" ht="14.25" customHeight="1" x14ac:dyDescent="0.25">
      <c r="A387" s="3"/>
    </row>
    <row r="388" spans="1:1" ht="14.25" customHeight="1" x14ac:dyDescent="0.25">
      <c r="A388" s="3"/>
    </row>
    <row r="389" spans="1:1" ht="14.25" customHeight="1" x14ac:dyDescent="0.25">
      <c r="A389" s="3"/>
    </row>
    <row r="390" spans="1:1" ht="14.25" customHeight="1" x14ac:dyDescent="0.25">
      <c r="A390" s="3"/>
    </row>
    <row r="391" spans="1:1" ht="14.25" customHeight="1" x14ac:dyDescent="0.25">
      <c r="A391" s="3"/>
    </row>
    <row r="392" spans="1:1" ht="14.25" customHeight="1" x14ac:dyDescent="0.25">
      <c r="A392" s="3"/>
    </row>
    <row r="393" spans="1:1" ht="14.25" customHeight="1" x14ac:dyDescent="0.25">
      <c r="A393" s="3"/>
    </row>
    <row r="394" spans="1:1" ht="14.25" customHeight="1" x14ac:dyDescent="0.25">
      <c r="A394" s="3"/>
    </row>
    <row r="395" spans="1:1" ht="14.25" customHeight="1" x14ac:dyDescent="0.25">
      <c r="A395" s="3"/>
    </row>
    <row r="396" spans="1:1" ht="14.25" customHeight="1" x14ac:dyDescent="0.25">
      <c r="A396" s="3"/>
    </row>
    <row r="397" spans="1:1" ht="14.25" customHeight="1" x14ac:dyDescent="0.25">
      <c r="A397" s="3"/>
    </row>
    <row r="398" spans="1:1" ht="14.25" customHeight="1" x14ac:dyDescent="0.25">
      <c r="A398" s="3"/>
    </row>
    <row r="399" spans="1:1" ht="14.25" customHeight="1" x14ac:dyDescent="0.25">
      <c r="A399" s="3"/>
    </row>
    <row r="400" spans="1:1" ht="14.25" customHeight="1" x14ac:dyDescent="0.25">
      <c r="A400" s="3"/>
    </row>
    <row r="401" spans="1:1" ht="14.25" customHeight="1" x14ac:dyDescent="0.25">
      <c r="A401" s="3"/>
    </row>
    <row r="402" spans="1:1" ht="14.25" customHeight="1" x14ac:dyDescent="0.25">
      <c r="A402" s="3"/>
    </row>
    <row r="403" spans="1:1" ht="14.25" customHeight="1" x14ac:dyDescent="0.25">
      <c r="A403" s="3"/>
    </row>
    <row r="404" spans="1:1" ht="14.25" customHeight="1" x14ac:dyDescent="0.25">
      <c r="A404" s="3"/>
    </row>
    <row r="405" spans="1:1" ht="14.25" customHeight="1" x14ac:dyDescent="0.25">
      <c r="A405" s="3"/>
    </row>
    <row r="406" spans="1:1" ht="14.25" customHeight="1" x14ac:dyDescent="0.25">
      <c r="A406" s="3"/>
    </row>
    <row r="407" spans="1:1" ht="14.25" customHeight="1" x14ac:dyDescent="0.25">
      <c r="A407" s="3"/>
    </row>
    <row r="408" spans="1:1" ht="14.25" customHeight="1" x14ac:dyDescent="0.25">
      <c r="A408" s="3"/>
    </row>
    <row r="409" spans="1:1" ht="14.25" customHeight="1" x14ac:dyDescent="0.25">
      <c r="A409" s="3"/>
    </row>
    <row r="410" spans="1:1" ht="14.25" customHeight="1" x14ac:dyDescent="0.25">
      <c r="A410" s="3"/>
    </row>
    <row r="411" spans="1:1" ht="14.25" customHeight="1" x14ac:dyDescent="0.25">
      <c r="A411" s="3"/>
    </row>
    <row r="412" spans="1:1" ht="14.25" customHeight="1" x14ac:dyDescent="0.25">
      <c r="A412" s="3"/>
    </row>
    <row r="413" spans="1:1" ht="14.25" customHeight="1" x14ac:dyDescent="0.25">
      <c r="A413" s="3"/>
    </row>
    <row r="414" spans="1:1" ht="14.25" customHeight="1" x14ac:dyDescent="0.25">
      <c r="A414" s="3"/>
    </row>
    <row r="415" spans="1:1" ht="14.25" customHeight="1" x14ac:dyDescent="0.25">
      <c r="A415" s="3"/>
    </row>
    <row r="416" spans="1:1" ht="14.25" customHeight="1" x14ac:dyDescent="0.25">
      <c r="A416" s="3"/>
    </row>
    <row r="417" spans="1:1" ht="14.25" customHeight="1" x14ac:dyDescent="0.25">
      <c r="A417" s="3"/>
    </row>
    <row r="418" spans="1:1" ht="14.25" customHeight="1" x14ac:dyDescent="0.25">
      <c r="A418" s="3"/>
    </row>
    <row r="419" spans="1:1" ht="14.25" customHeight="1" x14ac:dyDescent="0.25">
      <c r="A419" s="3"/>
    </row>
    <row r="420" spans="1:1" ht="14.25" customHeight="1" x14ac:dyDescent="0.25">
      <c r="A420" s="3"/>
    </row>
    <row r="421" spans="1:1" ht="14.25" customHeight="1" x14ac:dyDescent="0.25">
      <c r="A421" s="3"/>
    </row>
    <row r="422" spans="1:1" ht="14.25" customHeight="1" x14ac:dyDescent="0.25">
      <c r="A422" s="3"/>
    </row>
    <row r="423" spans="1:1" ht="14.25" customHeight="1" x14ac:dyDescent="0.25">
      <c r="A423" s="3"/>
    </row>
    <row r="424" spans="1:1" ht="14.25" customHeight="1" x14ac:dyDescent="0.25">
      <c r="A424" s="3"/>
    </row>
    <row r="425" spans="1:1" ht="14.25" customHeight="1" x14ac:dyDescent="0.25">
      <c r="A425" s="3"/>
    </row>
    <row r="426" spans="1:1" ht="14.25" customHeight="1" x14ac:dyDescent="0.25">
      <c r="A426" s="3"/>
    </row>
    <row r="427" spans="1:1" ht="14.25" customHeight="1" x14ac:dyDescent="0.25">
      <c r="A427" s="3"/>
    </row>
    <row r="428" spans="1:1" ht="14.25" customHeight="1" x14ac:dyDescent="0.25">
      <c r="A428" s="3"/>
    </row>
    <row r="429" spans="1:1" ht="14.25" customHeight="1" x14ac:dyDescent="0.25">
      <c r="A429" s="3"/>
    </row>
    <row r="430" spans="1:1" ht="14.25" customHeight="1" x14ac:dyDescent="0.25">
      <c r="A430" s="3"/>
    </row>
    <row r="431" spans="1:1" ht="14.25" customHeight="1" x14ac:dyDescent="0.25">
      <c r="A431" s="3"/>
    </row>
    <row r="432" spans="1:1" ht="14.25" customHeight="1" x14ac:dyDescent="0.25">
      <c r="A432" s="3"/>
    </row>
    <row r="433" spans="1:1" ht="14.25" customHeight="1" x14ac:dyDescent="0.25">
      <c r="A433" s="3"/>
    </row>
    <row r="434" spans="1:1" ht="14.25" customHeight="1" x14ac:dyDescent="0.25">
      <c r="A434" s="3"/>
    </row>
    <row r="435" spans="1:1" ht="14.25" customHeight="1" x14ac:dyDescent="0.25">
      <c r="A435" s="3"/>
    </row>
    <row r="436" spans="1:1" ht="14.25" customHeight="1" x14ac:dyDescent="0.25">
      <c r="A436" s="3"/>
    </row>
    <row r="437" spans="1:1" ht="14.25" customHeight="1" x14ac:dyDescent="0.25">
      <c r="A437" s="3"/>
    </row>
    <row r="438" spans="1:1" ht="14.25" customHeight="1" x14ac:dyDescent="0.25">
      <c r="A438" s="3"/>
    </row>
    <row r="439" spans="1:1" ht="14.25" customHeight="1" x14ac:dyDescent="0.25">
      <c r="A439" s="3"/>
    </row>
    <row r="440" spans="1:1" ht="14.25" customHeight="1" x14ac:dyDescent="0.25">
      <c r="A440" s="3"/>
    </row>
    <row r="441" spans="1:1" ht="14.25" customHeight="1" x14ac:dyDescent="0.25">
      <c r="A441" s="3"/>
    </row>
    <row r="442" spans="1:1" ht="14.25" customHeight="1" x14ac:dyDescent="0.25">
      <c r="A442" s="3"/>
    </row>
    <row r="443" spans="1:1" ht="14.25" customHeight="1" x14ac:dyDescent="0.25">
      <c r="A443" s="3"/>
    </row>
    <row r="444" spans="1:1" ht="14.25" customHeight="1" x14ac:dyDescent="0.25">
      <c r="A444" s="3"/>
    </row>
    <row r="445" spans="1:1" ht="14.25" customHeight="1" x14ac:dyDescent="0.25">
      <c r="A445" s="3"/>
    </row>
    <row r="446" spans="1:1" ht="14.25" customHeight="1" x14ac:dyDescent="0.25">
      <c r="A446" s="3"/>
    </row>
    <row r="447" spans="1:1" ht="14.25" customHeight="1" x14ac:dyDescent="0.25">
      <c r="A447" s="3"/>
    </row>
    <row r="448" spans="1:1" ht="14.25" customHeight="1" x14ac:dyDescent="0.25">
      <c r="A448" s="3"/>
    </row>
    <row r="449" spans="1:1" ht="14.25" customHeight="1" x14ac:dyDescent="0.25">
      <c r="A449" s="3"/>
    </row>
    <row r="450" spans="1:1" ht="14.25" customHeight="1" x14ac:dyDescent="0.25">
      <c r="A450" s="3"/>
    </row>
    <row r="451" spans="1:1" ht="14.25" customHeight="1" x14ac:dyDescent="0.25">
      <c r="A451" s="3"/>
    </row>
    <row r="452" spans="1:1" ht="14.25" customHeight="1" x14ac:dyDescent="0.25">
      <c r="A452" s="3"/>
    </row>
    <row r="453" spans="1:1" ht="14.25" customHeight="1" x14ac:dyDescent="0.25">
      <c r="A453" s="3"/>
    </row>
    <row r="454" spans="1:1" ht="14.25" customHeight="1" x14ac:dyDescent="0.25">
      <c r="A454" s="3"/>
    </row>
    <row r="455" spans="1:1" ht="14.25" customHeight="1" x14ac:dyDescent="0.25">
      <c r="A455" s="3"/>
    </row>
    <row r="456" spans="1:1" ht="14.25" customHeight="1" x14ac:dyDescent="0.25">
      <c r="A456" s="3"/>
    </row>
    <row r="457" spans="1:1" ht="14.25" customHeight="1" x14ac:dyDescent="0.25">
      <c r="A457" s="3"/>
    </row>
    <row r="458" spans="1:1" ht="14.25" customHeight="1" x14ac:dyDescent="0.25">
      <c r="A458" s="3"/>
    </row>
    <row r="459" spans="1:1" ht="14.25" customHeight="1" x14ac:dyDescent="0.25">
      <c r="A459" s="3"/>
    </row>
    <row r="460" spans="1:1" ht="14.25" customHeight="1" x14ac:dyDescent="0.25">
      <c r="A460" s="3"/>
    </row>
    <row r="461" spans="1:1" ht="14.25" customHeight="1" x14ac:dyDescent="0.25">
      <c r="A461" s="3"/>
    </row>
    <row r="462" spans="1:1" ht="14.25" customHeight="1" x14ac:dyDescent="0.25">
      <c r="A462" s="3"/>
    </row>
    <row r="463" spans="1:1" ht="14.25" customHeight="1" x14ac:dyDescent="0.25">
      <c r="A463" s="3"/>
    </row>
    <row r="464" spans="1:1" ht="14.25" customHeight="1" x14ac:dyDescent="0.25">
      <c r="A464" s="3"/>
    </row>
    <row r="465" spans="1:1" ht="14.25" customHeight="1" x14ac:dyDescent="0.25">
      <c r="A465" s="3"/>
    </row>
    <row r="466" spans="1:1" ht="14.25" customHeight="1" x14ac:dyDescent="0.25">
      <c r="A466" s="3"/>
    </row>
    <row r="467" spans="1:1" ht="14.25" customHeight="1" x14ac:dyDescent="0.25">
      <c r="A467" s="3"/>
    </row>
    <row r="468" spans="1:1" ht="14.25" customHeight="1" x14ac:dyDescent="0.25">
      <c r="A468" s="3"/>
    </row>
    <row r="469" spans="1:1" ht="14.25" customHeight="1" x14ac:dyDescent="0.25">
      <c r="A469" s="3"/>
    </row>
    <row r="470" spans="1:1" ht="14.25" customHeight="1" x14ac:dyDescent="0.25">
      <c r="A470" s="3"/>
    </row>
    <row r="471" spans="1:1" ht="14.25" customHeight="1" x14ac:dyDescent="0.25">
      <c r="A471" s="3"/>
    </row>
    <row r="472" spans="1:1" ht="14.25" customHeight="1" x14ac:dyDescent="0.25">
      <c r="A472" s="3"/>
    </row>
    <row r="473" spans="1:1" ht="14.25" customHeight="1" x14ac:dyDescent="0.25">
      <c r="A473" s="3"/>
    </row>
    <row r="474" spans="1:1" ht="14.25" customHeight="1" x14ac:dyDescent="0.25">
      <c r="A474" s="3"/>
    </row>
    <row r="475" spans="1:1" ht="14.25" customHeight="1" x14ac:dyDescent="0.25">
      <c r="A475" s="3"/>
    </row>
    <row r="476" spans="1:1" ht="14.25" customHeight="1" x14ac:dyDescent="0.25">
      <c r="A476" s="3"/>
    </row>
    <row r="477" spans="1:1" ht="14.25" customHeight="1" x14ac:dyDescent="0.25">
      <c r="A477" s="3"/>
    </row>
    <row r="478" spans="1:1" ht="14.25" customHeight="1" x14ac:dyDescent="0.25">
      <c r="A478" s="3"/>
    </row>
    <row r="479" spans="1:1" ht="14.25" customHeight="1" x14ac:dyDescent="0.25">
      <c r="A479" s="3"/>
    </row>
    <row r="480" spans="1:1" ht="14.25" customHeight="1" x14ac:dyDescent="0.25">
      <c r="A480" s="3"/>
    </row>
    <row r="481" spans="1:1" ht="14.25" customHeight="1" x14ac:dyDescent="0.25">
      <c r="A481" s="3"/>
    </row>
    <row r="482" spans="1:1" ht="14.25" customHeight="1" x14ac:dyDescent="0.25">
      <c r="A482" s="3"/>
    </row>
    <row r="483" spans="1:1" ht="14.25" customHeight="1" x14ac:dyDescent="0.25">
      <c r="A483" s="3"/>
    </row>
    <row r="484" spans="1:1" ht="14.25" customHeight="1" x14ac:dyDescent="0.25">
      <c r="A484" s="3"/>
    </row>
    <row r="485" spans="1:1" ht="14.25" customHeight="1" x14ac:dyDescent="0.25">
      <c r="A485" s="3"/>
    </row>
    <row r="486" spans="1:1" ht="14.25" customHeight="1" x14ac:dyDescent="0.25">
      <c r="A486" s="3"/>
    </row>
    <row r="487" spans="1:1" ht="14.25" customHeight="1" x14ac:dyDescent="0.25">
      <c r="A487" s="3"/>
    </row>
    <row r="488" spans="1:1" ht="14.25" customHeight="1" x14ac:dyDescent="0.25">
      <c r="A488" s="3"/>
    </row>
    <row r="489" spans="1:1" ht="14.25" customHeight="1" x14ac:dyDescent="0.25">
      <c r="A489" s="3"/>
    </row>
    <row r="490" spans="1:1" ht="14.25" customHeight="1" x14ac:dyDescent="0.25">
      <c r="A490" s="3"/>
    </row>
    <row r="491" spans="1:1" ht="14.25" customHeight="1" x14ac:dyDescent="0.25">
      <c r="A491" s="3"/>
    </row>
    <row r="492" spans="1:1" ht="14.25" customHeight="1" x14ac:dyDescent="0.25">
      <c r="A492" s="3"/>
    </row>
    <row r="493" spans="1:1" ht="14.25" customHeight="1" x14ac:dyDescent="0.25">
      <c r="A493" s="3"/>
    </row>
    <row r="494" spans="1:1" ht="14.25" customHeight="1" x14ac:dyDescent="0.25">
      <c r="A494" s="3"/>
    </row>
    <row r="495" spans="1:1" ht="14.25" customHeight="1" x14ac:dyDescent="0.25">
      <c r="A495" s="3"/>
    </row>
    <row r="496" spans="1:1" ht="14.25" customHeight="1" x14ac:dyDescent="0.25">
      <c r="A496" s="3"/>
    </row>
    <row r="497" spans="1:1" ht="14.25" customHeight="1" x14ac:dyDescent="0.25">
      <c r="A497" s="3"/>
    </row>
    <row r="498" spans="1:1" ht="14.25" customHeight="1" x14ac:dyDescent="0.25">
      <c r="A498" s="3"/>
    </row>
    <row r="499" spans="1:1" ht="14.25" customHeight="1" x14ac:dyDescent="0.25">
      <c r="A499" s="3"/>
    </row>
    <row r="500" spans="1:1" ht="14.25" customHeight="1" x14ac:dyDescent="0.25">
      <c r="A500" s="3"/>
    </row>
    <row r="501" spans="1:1" ht="14.25" customHeight="1" x14ac:dyDescent="0.25">
      <c r="A501" s="3"/>
    </row>
    <row r="502" spans="1:1" ht="14.25" customHeight="1" x14ac:dyDescent="0.25">
      <c r="A502" s="3"/>
    </row>
    <row r="503" spans="1:1" ht="14.25" customHeight="1" x14ac:dyDescent="0.25">
      <c r="A503" s="3"/>
    </row>
    <row r="504" spans="1:1" ht="14.25" customHeight="1" x14ac:dyDescent="0.25">
      <c r="A504" s="3"/>
    </row>
    <row r="505" spans="1:1" ht="14.25" customHeight="1" x14ac:dyDescent="0.25">
      <c r="A505" s="3"/>
    </row>
    <row r="506" spans="1:1" ht="14.25" customHeight="1" x14ac:dyDescent="0.25">
      <c r="A506" s="3"/>
    </row>
    <row r="507" spans="1:1" ht="14.25" customHeight="1" x14ac:dyDescent="0.25">
      <c r="A507" s="3"/>
    </row>
    <row r="508" spans="1:1" ht="14.25" customHeight="1" x14ac:dyDescent="0.25">
      <c r="A508" s="3"/>
    </row>
    <row r="509" spans="1:1" ht="14.25" customHeight="1" x14ac:dyDescent="0.25">
      <c r="A509" s="3"/>
    </row>
    <row r="510" spans="1:1" ht="14.25" customHeight="1" x14ac:dyDescent="0.25">
      <c r="A510" s="3"/>
    </row>
    <row r="511" spans="1:1" ht="14.25" customHeight="1" x14ac:dyDescent="0.25">
      <c r="A511" s="3"/>
    </row>
    <row r="512" spans="1:1" ht="14.25" customHeight="1" x14ac:dyDescent="0.25">
      <c r="A512" s="3"/>
    </row>
    <row r="513" spans="1:1" ht="14.25" customHeight="1" x14ac:dyDescent="0.25">
      <c r="A513" s="3"/>
    </row>
    <row r="514" spans="1:1" ht="14.25" customHeight="1" x14ac:dyDescent="0.25">
      <c r="A514" s="3"/>
    </row>
    <row r="515" spans="1:1" ht="14.25" customHeight="1" x14ac:dyDescent="0.25">
      <c r="A515" s="3"/>
    </row>
    <row r="516" spans="1:1" ht="14.25" customHeight="1" x14ac:dyDescent="0.25">
      <c r="A516" s="3"/>
    </row>
    <row r="517" spans="1:1" ht="14.25" customHeight="1" x14ac:dyDescent="0.25">
      <c r="A517" s="3"/>
    </row>
    <row r="518" spans="1:1" ht="14.25" customHeight="1" x14ac:dyDescent="0.25">
      <c r="A518" s="3"/>
    </row>
    <row r="519" spans="1:1" ht="14.25" customHeight="1" x14ac:dyDescent="0.25">
      <c r="A519" s="3"/>
    </row>
    <row r="520" spans="1:1" ht="14.25" customHeight="1" x14ac:dyDescent="0.25">
      <c r="A520" s="3"/>
    </row>
    <row r="521" spans="1:1" ht="14.25" customHeight="1" x14ac:dyDescent="0.25">
      <c r="A521" s="3"/>
    </row>
    <row r="522" spans="1:1" ht="14.25" customHeight="1" x14ac:dyDescent="0.25">
      <c r="A522" s="3"/>
    </row>
    <row r="523" spans="1:1" ht="14.25" customHeight="1" x14ac:dyDescent="0.25">
      <c r="A523" s="3"/>
    </row>
    <row r="524" spans="1:1" ht="14.25" customHeight="1" x14ac:dyDescent="0.25">
      <c r="A524" s="3"/>
    </row>
    <row r="525" spans="1:1" ht="14.25" customHeight="1" x14ac:dyDescent="0.25">
      <c r="A525" s="3"/>
    </row>
    <row r="526" spans="1:1" ht="14.25" customHeight="1" x14ac:dyDescent="0.25">
      <c r="A526" s="3"/>
    </row>
    <row r="527" spans="1:1" ht="14.25" customHeight="1" x14ac:dyDescent="0.25">
      <c r="A527" s="3"/>
    </row>
    <row r="528" spans="1:1" ht="14.25" customHeight="1" x14ac:dyDescent="0.25">
      <c r="A528" s="3"/>
    </row>
    <row r="529" spans="1:1" ht="14.25" customHeight="1" x14ac:dyDescent="0.25">
      <c r="A529" s="3"/>
    </row>
    <row r="530" spans="1:1" ht="14.25" customHeight="1" x14ac:dyDescent="0.25">
      <c r="A530" s="3"/>
    </row>
    <row r="531" spans="1:1" ht="14.25" customHeight="1" x14ac:dyDescent="0.25">
      <c r="A531" s="3"/>
    </row>
    <row r="532" spans="1:1" ht="14.25" customHeight="1" x14ac:dyDescent="0.25">
      <c r="A532" s="3"/>
    </row>
    <row r="533" spans="1:1" ht="14.25" customHeight="1" x14ac:dyDescent="0.25">
      <c r="A533" s="3"/>
    </row>
    <row r="534" spans="1:1" ht="14.25" customHeight="1" x14ac:dyDescent="0.25">
      <c r="A534" s="3"/>
    </row>
    <row r="535" spans="1:1" ht="14.25" customHeight="1" x14ac:dyDescent="0.25">
      <c r="A535" s="3"/>
    </row>
    <row r="536" spans="1:1" ht="14.25" customHeight="1" x14ac:dyDescent="0.25">
      <c r="A536" s="3"/>
    </row>
    <row r="537" spans="1:1" ht="14.25" customHeight="1" x14ac:dyDescent="0.25">
      <c r="A537" s="3"/>
    </row>
    <row r="538" spans="1:1" ht="14.25" customHeight="1" x14ac:dyDescent="0.25">
      <c r="A538" s="3"/>
    </row>
    <row r="539" spans="1:1" ht="14.25" customHeight="1" x14ac:dyDescent="0.25">
      <c r="A539" s="3"/>
    </row>
    <row r="540" spans="1:1" ht="14.25" customHeight="1" x14ac:dyDescent="0.25">
      <c r="A540" s="3"/>
    </row>
    <row r="541" spans="1:1" ht="14.25" customHeight="1" x14ac:dyDescent="0.25">
      <c r="A541" s="3"/>
    </row>
    <row r="542" spans="1:1" ht="14.25" customHeight="1" x14ac:dyDescent="0.25">
      <c r="A542" s="3"/>
    </row>
    <row r="543" spans="1:1" ht="14.25" customHeight="1" x14ac:dyDescent="0.25">
      <c r="A543" s="3"/>
    </row>
    <row r="544" spans="1:1" ht="14.25" customHeight="1" x14ac:dyDescent="0.25">
      <c r="A544" s="3"/>
    </row>
    <row r="545" spans="1:1" ht="14.25" customHeight="1" x14ac:dyDescent="0.25">
      <c r="A545" s="3"/>
    </row>
    <row r="546" spans="1:1" ht="14.25" customHeight="1" x14ac:dyDescent="0.25">
      <c r="A546" s="3"/>
    </row>
    <row r="547" spans="1:1" ht="14.25" customHeight="1" x14ac:dyDescent="0.25">
      <c r="A547" s="3"/>
    </row>
    <row r="548" spans="1:1" ht="14.25" customHeight="1" x14ac:dyDescent="0.25">
      <c r="A548" s="3"/>
    </row>
    <row r="549" spans="1:1" ht="14.25" customHeight="1" x14ac:dyDescent="0.25">
      <c r="A549" s="3"/>
    </row>
    <row r="550" spans="1:1" ht="14.25" customHeight="1" x14ac:dyDescent="0.25">
      <c r="A550" s="3"/>
    </row>
    <row r="551" spans="1:1" ht="14.25" customHeight="1" x14ac:dyDescent="0.25">
      <c r="A551" s="3"/>
    </row>
    <row r="552" spans="1:1" ht="14.25" customHeight="1" x14ac:dyDescent="0.25">
      <c r="A552" s="3"/>
    </row>
    <row r="553" spans="1:1" ht="14.25" customHeight="1" x14ac:dyDescent="0.25">
      <c r="A553" s="3"/>
    </row>
    <row r="554" spans="1:1" ht="14.25" customHeight="1" x14ac:dyDescent="0.25">
      <c r="A554" s="3"/>
    </row>
    <row r="555" spans="1:1" ht="14.25" customHeight="1" x14ac:dyDescent="0.25">
      <c r="A555" s="3"/>
    </row>
    <row r="556" spans="1:1" ht="14.25" customHeight="1" x14ac:dyDescent="0.25">
      <c r="A556" s="3"/>
    </row>
    <row r="557" spans="1:1" ht="14.25" customHeight="1" x14ac:dyDescent="0.25">
      <c r="A557" s="3"/>
    </row>
    <row r="558" spans="1:1" ht="14.25" customHeight="1" x14ac:dyDescent="0.25">
      <c r="A558" s="3"/>
    </row>
    <row r="559" spans="1:1" ht="14.25" customHeight="1" x14ac:dyDescent="0.25">
      <c r="A559" s="3"/>
    </row>
    <row r="560" spans="1:1" ht="14.25" customHeight="1" x14ac:dyDescent="0.25">
      <c r="A560" s="3"/>
    </row>
    <row r="561" spans="1:1" ht="14.25" customHeight="1" x14ac:dyDescent="0.25">
      <c r="A561" s="3"/>
    </row>
    <row r="562" spans="1:1" ht="14.25" customHeight="1" x14ac:dyDescent="0.25">
      <c r="A562" s="3"/>
    </row>
    <row r="563" spans="1:1" ht="14.25" customHeight="1" x14ac:dyDescent="0.25">
      <c r="A563" s="3"/>
    </row>
    <row r="564" spans="1:1" ht="14.25" customHeight="1" x14ac:dyDescent="0.25">
      <c r="A564" s="3"/>
    </row>
    <row r="565" spans="1:1" ht="14.25" customHeight="1" x14ac:dyDescent="0.25">
      <c r="A565" s="3"/>
    </row>
    <row r="566" spans="1:1" ht="14.25" customHeight="1" x14ac:dyDescent="0.25">
      <c r="A566" s="3"/>
    </row>
    <row r="567" spans="1:1" ht="14.25" customHeight="1" x14ac:dyDescent="0.25">
      <c r="A567" s="3"/>
    </row>
    <row r="568" spans="1:1" ht="14.25" customHeight="1" x14ac:dyDescent="0.25">
      <c r="A568" s="3"/>
    </row>
    <row r="569" spans="1:1" ht="14.25" customHeight="1" x14ac:dyDescent="0.25">
      <c r="A569" s="3"/>
    </row>
    <row r="570" spans="1:1" ht="14.25" customHeight="1" x14ac:dyDescent="0.25">
      <c r="A570" s="3"/>
    </row>
    <row r="571" spans="1:1" ht="14.25" customHeight="1" x14ac:dyDescent="0.25">
      <c r="A571" s="3"/>
    </row>
    <row r="572" spans="1:1" ht="14.25" customHeight="1" x14ac:dyDescent="0.25">
      <c r="A572" s="3"/>
    </row>
    <row r="573" spans="1:1" ht="14.25" customHeight="1" x14ac:dyDescent="0.25">
      <c r="A573" s="3"/>
    </row>
    <row r="574" spans="1:1" ht="14.25" customHeight="1" x14ac:dyDescent="0.25">
      <c r="A574" s="3"/>
    </row>
    <row r="575" spans="1:1" ht="14.25" customHeight="1" x14ac:dyDescent="0.25">
      <c r="A575" s="3"/>
    </row>
    <row r="576" spans="1:1" ht="14.25" customHeight="1" x14ac:dyDescent="0.25">
      <c r="A576" s="3"/>
    </row>
    <row r="577" spans="1:1" ht="14.25" customHeight="1" x14ac:dyDescent="0.25">
      <c r="A577" s="3"/>
    </row>
    <row r="578" spans="1:1" ht="14.25" customHeight="1" x14ac:dyDescent="0.25">
      <c r="A578" s="3"/>
    </row>
    <row r="579" spans="1:1" ht="14.25" customHeight="1" x14ac:dyDescent="0.25">
      <c r="A579" s="3"/>
    </row>
    <row r="580" spans="1:1" ht="14.25" customHeight="1" x14ac:dyDescent="0.25">
      <c r="A580" s="3"/>
    </row>
    <row r="581" spans="1:1" ht="14.25" customHeight="1" x14ac:dyDescent="0.25">
      <c r="A581" s="3"/>
    </row>
    <row r="582" spans="1:1" ht="14.25" customHeight="1" x14ac:dyDescent="0.25">
      <c r="A582" s="3"/>
    </row>
    <row r="583" spans="1:1" ht="14.25" customHeight="1" x14ac:dyDescent="0.25">
      <c r="A583" s="3"/>
    </row>
    <row r="584" spans="1:1" ht="14.25" customHeight="1" x14ac:dyDescent="0.25">
      <c r="A584" s="3"/>
    </row>
    <row r="585" spans="1:1" ht="14.25" customHeight="1" x14ac:dyDescent="0.25">
      <c r="A585" s="3"/>
    </row>
    <row r="586" spans="1:1" ht="14.25" customHeight="1" x14ac:dyDescent="0.25">
      <c r="A586" s="3"/>
    </row>
    <row r="587" spans="1:1" ht="14.25" customHeight="1" x14ac:dyDescent="0.25">
      <c r="A587" s="3"/>
    </row>
    <row r="588" spans="1:1" ht="14.25" customHeight="1" x14ac:dyDescent="0.25">
      <c r="A588" s="3"/>
    </row>
    <row r="589" spans="1:1" ht="14.25" customHeight="1" x14ac:dyDescent="0.25">
      <c r="A589" s="3"/>
    </row>
    <row r="590" spans="1:1" ht="14.25" customHeight="1" x14ac:dyDescent="0.25">
      <c r="A590" s="3"/>
    </row>
    <row r="591" spans="1:1" ht="14.25" customHeight="1" x14ac:dyDescent="0.25">
      <c r="A591" s="3"/>
    </row>
    <row r="592" spans="1:1" ht="14.25" customHeight="1" x14ac:dyDescent="0.25">
      <c r="A592" s="3"/>
    </row>
    <row r="593" spans="1:1" ht="14.25" customHeight="1" x14ac:dyDescent="0.25">
      <c r="A593" s="3"/>
    </row>
    <row r="594" spans="1:1" ht="14.25" customHeight="1" x14ac:dyDescent="0.25">
      <c r="A594" s="3"/>
    </row>
    <row r="595" spans="1:1" ht="14.25" customHeight="1" x14ac:dyDescent="0.25">
      <c r="A595" s="3"/>
    </row>
    <row r="596" spans="1:1" ht="14.25" customHeight="1" x14ac:dyDescent="0.25">
      <c r="A596" s="3"/>
    </row>
    <row r="597" spans="1:1" ht="14.25" customHeight="1" x14ac:dyDescent="0.25">
      <c r="A597" s="3"/>
    </row>
    <row r="598" spans="1:1" ht="14.25" customHeight="1" x14ac:dyDescent="0.25">
      <c r="A598" s="3"/>
    </row>
    <row r="599" spans="1:1" ht="14.25" customHeight="1" x14ac:dyDescent="0.25">
      <c r="A599" s="3"/>
    </row>
    <row r="600" spans="1:1" ht="14.25" customHeight="1" x14ac:dyDescent="0.25">
      <c r="A600" s="3"/>
    </row>
    <row r="601" spans="1:1" ht="14.25" customHeight="1" x14ac:dyDescent="0.25">
      <c r="A601" s="3"/>
    </row>
    <row r="602" spans="1:1" ht="14.25" customHeight="1" x14ac:dyDescent="0.25">
      <c r="A602" s="3"/>
    </row>
    <row r="603" spans="1:1" ht="14.25" customHeight="1" x14ac:dyDescent="0.25">
      <c r="A603" s="3"/>
    </row>
    <row r="604" spans="1:1" ht="14.25" customHeight="1" x14ac:dyDescent="0.25">
      <c r="A604" s="3"/>
    </row>
    <row r="605" spans="1:1" ht="14.25" customHeight="1" x14ac:dyDescent="0.25">
      <c r="A605" s="3"/>
    </row>
    <row r="606" spans="1:1" ht="14.25" customHeight="1" x14ac:dyDescent="0.25">
      <c r="A606" s="3"/>
    </row>
    <row r="607" spans="1:1" ht="14.25" customHeight="1" x14ac:dyDescent="0.25">
      <c r="A607" s="3"/>
    </row>
    <row r="608" spans="1:1" ht="14.25" customHeight="1" x14ac:dyDescent="0.25">
      <c r="A608" s="3"/>
    </row>
    <row r="609" spans="1:1" ht="14.25" customHeight="1" x14ac:dyDescent="0.25">
      <c r="A609" s="3"/>
    </row>
    <row r="610" spans="1:1" ht="14.25" customHeight="1" x14ac:dyDescent="0.25">
      <c r="A610" s="3"/>
    </row>
    <row r="611" spans="1:1" ht="14.25" customHeight="1" x14ac:dyDescent="0.25">
      <c r="A611" s="3"/>
    </row>
    <row r="612" spans="1:1" ht="14.25" customHeight="1" x14ac:dyDescent="0.25">
      <c r="A612" s="3"/>
    </row>
    <row r="613" spans="1:1" ht="14.25" customHeight="1" x14ac:dyDescent="0.25">
      <c r="A613" s="3"/>
    </row>
    <row r="614" spans="1:1" ht="14.25" customHeight="1" x14ac:dyDescent="0.25">
      <c r="A614" s="3"/>
    </row>
    <row r="615" spans="1:1" ht="14.25" customHeight="1" x14ac:dyDescent="0.25">
      <c r="A615" s="3"/>
    </row>
    <row r="616" spans="1:1" ht="14.25" customHeight="1" x14ac:dyDescent="0.25">
      <c r="A616" s="3"/>
    </row>
    <row r="617" spans="1:1" ht="14.25" customHeight="1" x14ac:dyDescent="0.25">
      <c r="A617" s="3"/>
    </row>
    <row r="618" spans="1:1" ht="14.25" customHeight="1" x14ac:dyDescent="0.25">
      <c r="A618" s="3"/>
    </row>
    <row r="619" spans="1:1" ht="14.25" customHeight="1" x14ac:dyDescent="0.25">
      <c r="A619" s="3"/>
    </row>
    <row r="620" spans="1:1" ht="14.25" customHeight="1" x14ac:dyDescent="0.25">
      <c r="A620" s="3"/>
    </row>
    <row r="621" spans="1:1" ht="14.25" customHeight="1" x14ac:dyDescent="0.25">
      <c r="A621" s="3"/>
    </row>
    <row r="622" spans="1:1" ht="14.25" customHeight="1" x14ac:dyDescent="0.25">
      <c r="A622" s="3"/>
    </row>
    <row r="623" spans="1:1" ht="14.25" customHeight="1" x14ac:dyDescent="0.25">
      <c r="A623" s="3"/>
    </row>
    <row r="624" spans="1:1" ht="14.25" customHeight="1" x14ac:dyDescent="0.25">
      <c r="A624" s="3"/>
    </row>
    <row r="625" spans="1:1" ht="14.25" customHeight="1" x14ac:dyDescent="0.25">
      <c r="A625" s="3"/>
    </row>
    <row r="626" spans="1:1" ht="14.25" customHeight="1" x14ac:dyDescent="0.25">
      <c r="A626" s="3"/>
    </row>
    <row r="627" spans="1:1" ht="14.25" customHeight="1" x14ac:dyDescent="0.25">
      <c r="A627" s="3"/>
    </row>
    <row r="628" spans="1:1" ht="14.25" customHeight="1" x14ac:dyDescent="0.25">
      <c r="A628" s="3"/>
    </row>
    <row r="629" spans="1:1" ht="14.25" customHeight="1" x14ac:dyDescent="0.25">
      <c r="A629" s="3"/>
    </row>
    <row r="630" spans="1:1" ht="14.25" customHeight="1" x14ac:dyDescent="0.25">
      <c r="A630" s="3"/>
    </row>
    <row r="631" spans="1:1" ht="14.25" customHeight="1" x14ac:dyDescent="0.25">
      <c r="A631" s="3"/>
    </row>
    <row r="632" spans="1:1" ht="14.25" customHeight="1" x14ac:dyDescent="0.25">
      <c r="A632" s="3"/>
    </row>
    <row r="633" spans="1:1" ht="14.25" customHeight="1" x14ac:dyDescent="0.25">
      <c r="A633" s="3"/>
    </row>
    <row r="634" spans="1:1" ht="14.25" customHeight="1" x14ac:dyDescent="0.25">
      <c r="A634" s="3"/>
    </row>
    <row r="635" spans="1:1" ht="14.25" customHeight="1" x14ac:dyDescent="0.25">
      <c r="A635" s="3"/>
    </row>
    <row r="636" spans="1:1" ht="14.25" customHeight="1" x14ac:dyDescent="0.25">
      <c r="A636" s="3"/>
    </row>
    <row r="637" spans="1:1" ht="14.25" customHeight="1" x14ac:dyDescent="0.25">
      <c r="A637" s="3"/>
    </row>
    <row r="638" spans="1:1" ht="14.25" customHeight="1" x14ac:dyDescent="0.25">
      <c r="A638" s="3"/>
    </row>
    <row r="639" spans="1:1" ht="14.25" customHeight="1" x14ac:dyDescent="0.25">
      <c r="A639" s="3"/>
    </row>
    <row r="640" spans="1:1" ht="14.25" customHeight="1" x14ac:dyDescent="0.25">
      <c r="A640" s="3"/>
    </row>
    <row r="641" spans="1:1" ht="14.25" customHeight="1" x14ac:dyDescent="0.25">
      <c r="A641" s="3"/>
    </row>
    <row r="642" spans="1:1" ht="14.25" customHeight="1" x14ac:dyDescent="0.25">
      <c r="A642" s="3"/>
    </row>
    <row r="643" spans="1:1" ht="14.25" customHeight="1" x14ac:dyDescent="0.25">
      <c r="A643" s="3"/>
    </row>
    <row r="644" spans="1:1" ht="14.25" customHeight="1" x14ac:dyDescent="0.25">
      <c r="A644" s="3"/>
    </row>
    <row r="645" spans="1:1" ht="14.25" customHeight="1" x14ac:dyDescent="0.25">
      <c r="A645" s="3"/>
    </row>
    <row r="646" spans="1:1" ht="14.25" customHeight="1" x14ac:dyDescent="0.25">
      <c r="A646" s="3"/>
    </row>
    <row r="647" spans="1:1" ht="14.25" customHeight="1" x14ac:dyDescent="0.25">
      <c r="A647" s="3"/>
    </row>
    <row r="648" spans="1:1" ht="14.25" customHeight="1" x14ac:dyDescent="0.25">
      <c r="A648" s="3"/>
    </row>
    <row r="649" spans="1:1" ht="14.25" customHeight="1" x14ac:dyDescent="0.25">
      <c r="A649" s="3"/>
    </row>
    <row r="650" spans="1:1" ht="14.25" customHeight="1" x14ac:dyDescent="0.25">
      <c r="A650" s="3"/>
    </row>
    <row r="651" spans="1:1" ht="14.25" customHeight="1" x14ac:dyDescent="0.25">
      <c r="A651" s="3"/>
    </row>
    <row r="652" spans="1:1" ht="14.25" customHeight="1" x14ac:dyDescent="0.25">
      <c r="A652" s="3"/>
    </row>
    <row r="653" spans="1:1" ht="14.25" customHeight="1" x14ac:dyDescent="0.25">
      <c r="A653" s="3"/>
    </row>
    <row r="654" spans="1:1" ht="14.25" customHeight="1" x14ac:dyDescent="0.25">
      <c r="A654" s="3"/>
    </row>
    <row r="655" spans="1:1" ht="14.25" customHeight="1" x14ac:dyDescent="0.25">
      <c r="A655" s="3"/>
    </row>
    <row r="656" spans="1:1" ht="14.25" customHeight="1" x14ac:dyDescent="0.25">
      <c r="A656" s="3"/>
    </row>
    <row r="657" spans="1:1" ht="14.25" customHeight="1" x14ac:dyDescent="0.25">
      <c r="A657" s="3"/>
    </row>
    <row r="658" spans="1:1" ht="14.25" customHeight="1" x14ac:dyDescent="0.25">
      <c r="A658" s="3"/>
    </row>
    <row r="659" spans="1:1" ht="14.25" customHeight="1" x14ac:dyDescent="0.25">
      <c r="A659" s="3"/>
    </row>
    <row r="660" spans="1:1" ht="14.25" customHeight="1" x14ac:dyDescent="0.25">
      <c r="A660" s="3"/>
    </row>
    <row r="661" spans="1:1" ht="14.25" customHeight="1" x14ac:dyDescent="0.25">
      <c r="A661" s="3"/>
    </row>
    <row r="662" spans="1:1" ht="14.25" customHeight="1" x14ac:dyDescent="0.25">
      <c r="A662" s="3"/>
    </row>
    <row r="663" spans="1:1" ht="14.25" customHeight="1" x14ac:dyDescent="0.25">
      <c r="A663" s="3"/>
    </row>
    <row r="664" spans="1:1" ht="14.25" customHeight="1" x14ac:dyDescent="0.25">
      <c r="A664" s="3"/>
    </row>
    <row r="665" spans="1:1" ht="14.25" customHeight="1" x14ac:dyDescent="0.25">
      <c r="A665" s="3"/>
    </row>
    <row r="666" spans="1:1" ht="14.25" customHeight="1" x14ac:dyDescent="0.25">
      <c r="A666" s="3"/>
    </row>
    <row r="667" spans="1:1" ht="14.25" customHeight="1" x14ac:dyDescent="0.25">
      <c r="A667" s="3"/>
    </row>
    <row r="668" spans="1:1" ht="14.25" customHeight="1" x14ac:dyDescent="0.25">
      <c r="A668" s="3"/>
    </row>
    <row r="669" spans="1:1" ht="14.25" customHeight="1" x14ac:dyDescent="0.25">
      <c r="A669" s="3"/>
    </row>
    <row r="670" spans="1:1" ht="14.25" customHeight="1" x14ac:dyDescent="0.25">
      <c r="A670" s="3"/>
    </row>
    <row r="671" spans="1:1" ht="14.25" customHeight="1" x14ac:dyDescent="0.25">
      <c r="A671" s="3"/>
    </row>
    <row r="672" spans="1:1" ht="14.25" customHeight="1" x14ac:dyDescent="0.25">
      <c r="A672" s="3"/>
    </row>
    <row r="673" spans="1:1" ht="14.25" customHeight="1" x14ac:dyDescent="0.25">
      <c r="A673" s="3"/>
    </row>
    <row r="674" spans="1:1" ht="14.25" customHeight="1" x14ac:dyDescent="0.25">
      <c r="A674" s="3"/>
    </row>
    <row r="675" spans="1:1" ht="14.25" customHeight="1" x14ac:dyDescent="0.25">
      <c r="A675" s="3"/>
    </row>
    <row r="676" spans="1:1" ht="14.25" customHeight="1" x14ac:dyDescent="0.25">
      <c r="A676" s="3"/>
    </row>
    <row r="677" spans="1:1" ht="14.25" customHeight="1" x14ac:dyDescent="0.25">
      <c r="A677" s="3"/>
    </row>
    <row r="678" spans="1:1" ht="14.25" customHeight="1" x14ac:dyDescent="0.25">
      <c r="A678" s="3"/>
    </row>
    <row r="679" spans="1:1" ht="14.25" customHeight="1" x14ac:dyDescent="0.25">
      <c r="A679" s="3"/>
    </row>
    <row r="680" spans="1:1" ht="14.25" customHeight="1" x14ac:dyDescent="0.25">
      <c r="A680" s="3"/>
    </row>
    <row r="681" spans="1:1" ht="14.25" customHeight="1" x14ac:dyDescent="0.25">
      <c r="A681" s="3"/>
    </row>
    <row r="682" spans="1:1" ht="14.25" customHeight="1" x14ac:dyDescent="0.25">
      <c r="A682" s="3"/>
    </row>
    <row r="683" spans="1:1" ht="14.25" customHeight="1" x14ac:dyDescent="0.25">
      <c r="A683" s="3"/>
    </row>
    <row r="684" spans="1:1" ht="14.25" customHeight="1" x14ac:dyDescent="0.25">
      <c r="A684" s="3"/>
    </row>
    <row r="685" spans="1:1" ht="14.25" customHeight="1" x14ac:dyDescent="0.25">
      <c r="A685" s="3"/>
    </row>
    <row r="686" spans="1:1" ht="14.25" customHeight="1" x14ac:dyDescent="0.25">
      <c r="A686" s="3"/>
    </row>
    <row r="687" spans="1:1" ht="14.25" customHeight="1" x14ac:dyDescent="0.25">
      <c r="A687" s="3"/>
    </row>
    <row r="688" spans="1:1" ht="14.25" customHeight="1" x14ac:dyDescent="0.25">
      <c r="A688" s="3"/>
    </row>
    <row r="689" spans="1:1" ht="14.25" customHeight="1" x14ac:dyDescent="0.25">
      <c r="A689" s="3"/>
    </row>
    <row r="690" spans="1:1" ht="14.25" customHeight="1" x14ac:dyDescent="0.25">
      <c r="A690" s="3"/>
    </row>
    <row r="691" spans="1:1" ht="14.25" customHeight="1" x14ac:dyDescent="0.25">
      <c r="A691" s="3"/>
    </row>
    <row r="692" spans="1:1" ht="14.25" customHeight="1" x14ac:dyDescent="0.25">
      <c r="A692" s="3"/>
    </row>
    <row r="693" spans="1:1" ht="14.25" customHeight="1" x14ac:dyDescent="0.25">
      <c r="A693" s="3"/>
    </row>
    <row r="694" spans="1:1" ht="14.25" customHeight="1" x14ac:dyDescent="0.25">
      <c r="A694" s="3"/>
    </row>
    <row r="695" spans="1:1" ht="14.25" customHeight="1" x14ac:dyDescent="0.25">
      <c r="A695" s="3"/>
    </row>
    <row r="696" spans="1:1" ht="14.25" customHeight="1" x14ac:dyDescent="0.25">
      <c r="A696" s="3"/>
    </row>
    <row r="697" spans="1:1" ht="14.25" customHeight="1" x14ac:dyDescent="0.25">
      <c r="A697" s="3"/>
    </row>
    <row r="698" spans="1:1" ht="14.25" customHeight="1" x14ac:dyDescent="0.25">
      <c r="A698" s="3"/>
    </row>
    <row r="699" spans="1:1" ht="14.25" customHeight="1" x14ac:dyDescent="0.25">
      <c r="A699" s="3"/>
    </row>
    <row r="700" spans="1:1" ht="14.25" customHeight="1" x14ac:dyDescent="0.25">
      <c r="A700" s="3"/>
    </row>
    <row r="701" spans="1:1" ht="14.25" customHeight="1" x14ac:dyDescent="0.25">
      <c r="A701" s="3"/>
    </row>
    <row r="702" spans="1:1" ht="14.25" customHeight="1" x14ac:dyDescent="0.25">
      <c r="A702" s="3"/>
    </row>
    <row r="703" spans="1:1" ht="14.25" customHeight="1" x14ac:dyDescent="0.25">
      <c r="A703" s="3"/>
    </row>
    <row r="704" spans="1:1" ht="14.25" customHeight="1" x14ac:dyDescent="0.25">
      <c r="A704" s="3"/>
    </row>
    <row r="705" spans="1:1" ht="14.25" customHeight="1" x14ac:dyDescent="0.25">
      <c r="A705" s="3"/>
    </row>
    <row r="706" spans="1:1" ht="14.25" customHeight="1" x14ac:dyDescent="0.25">
      <c r="A706" s="3"/>
    </row>
    <row r="707" spans="1:1" ht="14.25" customHeight="1" x14ac:dyDescent="0.25">
      <c r="A707" s="3"/>
    </row>
    <row r="708" spans="1:1" ht="14.25" customHeight="1" x14ac:dyDescent="0.25">
      <c r="A708" s="3"/>
    </row>
    <row r="709" spans="1:1" ht="14.25" customHeight="1" x14ac:dyDescent="0.25">
      <c r="A709" s="3"/>
    </row>
    <row r="710" spans="1:1" ht="14.25" customHeight="1" x14ac:dyDescent="0.25">
      <c r="A710" s="3"/>
    </row>
    <row r="711" spans="1:1" ht="14.25" customHeight="1" x14ac:dyDescent="0.25">
      <c r="A711" s="3"/>
    </row>
    <row r="712" spans="1:1" ht="14.25" customHeight="1" x14ac:dyDescent="0.25">
      <c r="A712" s="3"/>
    </row>
    <row r="713" spans="1:1" ht="14.25" customHeight="1" x14ac:dyDescent="0.25">
      <c r="A713" s="3"/>
    </row>
    <row r="714" spans="1:1" ht="14.25" customHeight="1" x14ac:dyDescent="0.25">
      <c r="A714" s="3"/>
    </row>
    <row r="715" spans="1:1" ht="14.25" customHeight="1" x14ac:dyDescent="0.25">
      <c r="A715" s="3"/>
    </row>
    <row r="716" spans="1:1" ht="14.25" customHeight="1" x14ac:dyDescent="0.25">
      <c r="A716" s="3"/>
    </row>
    <row r="717" spans="1:1" ht="14.25" customHeight="1" x14ac:dyDescent="0.25">
      <c r="A717" s="3"/>
    </row>
    <row r="718" spans="1:1" ht="14.25" customHeight="1" x14ac:dyDescent="0.25">
      <c r="A718" s="3"/>
    </row>
    <row r="719" spans="1:1" ht="14.25" customHeight="1" x14ac:dyDescent="0.25">
      <c r="A719" s="3"/>
    </row>
    <row r="720" spans="1:1" ht="14.25" customHeight="1" x14ac:dyDescent="0.25">
      <c r="A720" s="3"/>
    </row>
    <row r="721" spans="1:1" ht="14.25" customHeight="1" x14ac:dyDescent="0.25">
      <c r="A721" s="3"/>
    </row>
    <row r="722" spans="1:1" ht="14.25" customHeight="1" x14ac:dyDescent="0.25">
      <c r="A722" s="3"/>
    </row>
    <row r="723" spans="1:1" ht="14.25" customHeight="1" x14ac:dyDescent="0.25">
      <c r="A723" s="3"/>
    </row>
    <row r="724" spans="1:1" ht="14.25" customHeight="1" x14ac:dyDescent="0.25">
      <c r="A724" s="3"/>
    </row>
    <row r="725" spans="1:1" ht="14.25" customHeight="1" x14ac:dyDescent="0.25">
      <c r="A725" s="3"/>
    </row>
    <row r="726" spans="1:1" ht="14.25" customHeight="1" x14ac:dyDescent="0.25">
      <c r="A726" s="3"/>
    </row>
    <row r="727" spans="1:1" ht="14.25" customHeight="1" x14ac:dyDescent="0.25">
      <c r="A727" s="3"/>
    </row>
    <row r="728" spans="1:1" ht="14.25" customHeight="1" x14ac:dyDescent="0.25">
      <c r="A728" s="3"/>
    </row>
    <row r="729" spans="1:1" ht="14.25" customHeight="1" x14ac:dyDescent="0.25">
      <c r="A729" s="3"/>
    </row>
    <row r="730" spans="1:1" ht="14.25" customHeight="1" x14ac:dyDescent="0.25">
      <c r="A730" s="3"/>
    </row>
    <row r="731" spans="1:1" ht="14.25" customHeight="1" x14ac:dyDescent="0.25">
      <c r="A731" s="3"/>
    </row>
    <row r="732" spans="1:1" ht="14.25" customHeight="1" x14ac:dyDescent="0.25">
      <c r="A732" s="3"/>
    </row>
    <row r="733" spans="1:1" ht="14.25" customHeight="1" x14ac:dyDescent="0.25">
      <c r="A733" s="3"/>
    </row>
    <row r="734" spans="1:1" ht="14.25" customHeight="1" x14ac:dyDescent="0.25">
      <c r="A734" s="3"/>
    </row>
    <row r="735" spans="1:1" ht="14.25" customHeight="1" x14ac:dyDescent="0.25">
      <c r="A735" s="3"/>
    </row>
    <row r="736" spans="1:1" ht="14.25" customHeight="1" x14ac:dyDescent="0.25">
      <c r="A736" s="3"/>
    </row>
    <row r="737" spans="1:1" ht="14.25" customHeight="1" x14ac:dyDescent="0.25">
      <c r="A737" s="3"/>
    </row>
    <row r="738" spans="1:1" ht="14.25" customHeight="1" x14ac:dyDescent="0.25">
      <c r="A738" s="3"/>
    </row>
    <row r="739" spans="1:1" ht="14.25" customHeight="1" x14ac:dyDescent="0.25">
      <c r="A739" s="3"/>
    </row>
    <row r="740" spans="1:1" ht="14.25" customHeight="1" x14ac:dyDescent="0.25">
      <c r="A740" s="3"/>
    </row>
    <row r="741" spans="1:1" ht="14.25" customHeight="1" x14ac:dyDescent="0.25">
      <c r="A741" s="3"/>
    </row>
    <row r="742" spans="1:1" ht="14.25" customHeight="1" x14ac:dyDescent="0.25">
      <c r="A742" s="3"/>
    </row>
    <row r="743" spans="1:1" ht="14.25" customHeight="1" x14ac:dyDescent="0.25">
      <c r="A743" s="3"/>
    </row>
    <row r="744" spans="1:1" ht="14.25" customHeight="1" x14ac:dyDescent="0.25">
      <c r="A744" s="3"/>
    </row>
    <row r="745" spans="1:1" ht="14.25" customHeight="1" x14ac:dyDescent="0.25">
      <c r="A745" s="3"/>
    </row>
    <row r="746" spans="1:1" ht="14.25" customHeight="1" x14ac:dyDescent="0.25">
      <c r="A746" s="3"/>
    </row>
    <row r="747" spans="1:1" ht="14.25" customHeight="1" x14ac:dyDescent="0.25">
      <c r="A747" s="3"/>
    </row>
    <row r="748" spans="1:1" ht="14.25" customHeight="1" x14ac:dyDescent="0.25">
      <c r="A748" s="3"/>
    </row>
    <row r="749" spans="1:1" ht="14.25" customHeight="1" x14ac:dyDescent="0.25">
      <c r="A749" s="3"/>
    </row>
    <row r="750" spans="1:1" ht="14.25" customHeight="1" x14ac:dyDescent="0.25">
      <c r="A750" s="3"/>
    </row>
    <row r="751" spans="1:1" ht="14.25" customHeight="1" x14ac:dyDescent="0.25">
      <c r="A751" s="3"/>
    </row>
    <row r="752" spans="1:1" ht="14.25" customHeight="1" x14ac:dyDescent="0.25">
      <c r="A752" s="3"/>
    </row>
    <row r="753" spans="1:1" ht="14.25" customHeight="1" x14ac:dyDescent="0.25">
      <c r="A753" s="3"/>
    </row>
    <row r="754" spans="1:1" ht="14.25" customHeight="1" x14ac:dyDescent="0.25">
      <c r="A754" s="3"/>
    </row>
    <row r="755" spans="1:1" ht="14.25" customHeight="1" x14ac:dyDescent="0.25">
      <c r="A755" s="3"/>
    </row>
    <row r="756" spans="1:1" ht="14.25" customHeight="1" x14ac:dyDescent="0.25">
      <c r="A756" s="3"/>
    </row>
    <row r="757" spans="1:1" ht="14.25" customHeight="1" x14ac:dyDescent="0.25">
      <c r="A757" s="3"/>
    </row>
    <row r="758" spans="1:1" ht="14.25" customHeight="1" x14ac:dyDescent="0.25">
      <c r="A758" s="3"/>
    </row>
    <row r="759" spans="1:1" ht="14.25" customHeight="1" x14ac:dyDescent="0.25">
      <c r="A759" s="3"/>
    </row>
    <row r="760" spans="1:1" ht="14.25" customHeight="1" x14ac:dyDescent="0.25">
      <c r="A760" s="3"/>
    </row>
    <row r="761" spans="1:1" ht="14.25" customHeight="1" x14ac:dyDescent="0.25">
      <c r="A761" s="3"/>
    </row>
    <row r="762" spans="1:1" ht="14.25" customHeight="1" x14ac:dyDescent="0.25">
      <c r="A762" s="3"/>
    </row>
    <row r="763" spans="1:1" ht="14.25" customHeight="1" x14ac:dyDescent="0.25">
      <c r="A763" s="3"/>
    </row>
    <row r="764" spans="1:1" ht="14.25" customHeight="1" x14ac:dyDescent="0.25">
      <c r="A764" s="3"/>
    </row>
    <row r="765" spans="1:1" ht="14.25" customHeight="1" x14ac:dyDescent="0.25">
      <c r="A765" s="3"/>
    </row>
    <row r="766" spans="1:1" ht="14.25" customHeight="1" x14ac:dyDescent="0.25">
      <c r="A766" s="3"/>
    </row>
    <row r="767" spans="1:1" ht="14.25" customHeight="1" x14ac:dyDescent="0.25">
      <c r="A767" s="3"/>
    </row>
    <row r="768" spans="1:1" ht="14.25" customHeight="1" x14ac:dyDescent="0.25">
      <c r="A768" s="3"/>
    </row>
    <row r="769" spans="1:1" ht="14.25" customHeight="1" x14ac:dyDescent="0.25">
      <c r="A769" s="3"/>
    </row>
    <row r="770" spans="1:1" ht="14.25" customHeight="1" x14ac:dyDescent="0.25">
      <c r="A770" s="3"/>
    </row>
    <row r="771" spans="1:1" ht="14.25" customHeight="1" x14ac:dyDescent="0.25">
      <c r="A771" s="3"/>
    </row>
    <row r="772" spans="1:1" ht="14.25" customHeight="1" x14ac:dyDescent="0.25">
      <c r="A772" s="3"/>
    </row>
    <row r="773" spans="1:1" ht="14.25" customHeight="1" x14ac:dyDescent="0.25">
      <c r="A773" s="3"/>
    </row>
    <row r="774" spans="1:1" ht="14.25" customHeight="1" x14ac:dyDescent="0.25">
      <c r="A774" s="3"/>
    </row>
    <row r="775" spans="1:1" ht="14.25" customHeight="1" x14ac:dyDescent="0.25">
      <c r="A775" s="3"/>
    </row>
    <row r="776" spans="1:1" ht="14.25" customHeight="1" x14ac:dyDescent="0.25">
      <c r="A776" s="3"/>
    </row>
    <row r="777" spans="1:1" ht="14.25" customHeight="1" x14ac:dyDescent="0.25">
      <c r="A777" s="3"/>
    </row>
    <row r="778" spans="1:1" ht="14.25" customHeight="1" x14ac:dyDescent="0.25">
      <c r="A778" s="3"/>
    </row>
    <row r="779" spans="1:1" ht="14.25" customHeight="1" x14ac:dyDescent="0.25">
      <c r="A779" s="3"/>
    </row>
    <row r="780" spans="1:1" ht="14.25" customHeight="1" x14ac:dyDescent="0.25">
      <c r="A780" s="3"/>
    </row>
    <row r="781" spans="1:1" ht="14.25" customHeight="1" x14ac:dyDescent="0.25">
      <c r="A781" s="3"/>
    </row>
    <row r="782" spans="1:1" ht="14.25" customHeight="1" x14ac:dyDescent="0.25">
      <c r="A782" s="3"/>
    </row>
    <row r="783" spans="1:1" ht="14.25" customHeight="1" x14ac:dyDescent="0.25">
      <c r="A783" s="3"/>
    </row>
    <row r="784" spans="1:1" ht="14.25" customHeight="1" x14ac:dyDescent="0.25">
      <c r="A784" s="3"/>
    </row>
    <row r="785" spans="1:1" ht="14.25" customHeight="1" x14ac:dyDescent="0.25">
      <c r="A785" s="3"/>
    </row>
    <row r="786" spans="1:1" ht="14.25" customHeight="1" x14ac:dyDescent="0.25">
      <c r="A786" s="3"/>
    </row>
    <row r="787" spans="1:1" ht="14.25" customHeight="1" x14ac:dyDescent="0.25">
      <c r="A787" s="3"/>
    </row>
    <row r="788" spans="1:1" ht="14.25" customHeight="1" x14ac:dyDescent="0.25">
      <c r="A788" s="3"/>
    </row>
    <row r="789" spans="1:1" ht="14.25" customHeight="1" x14ac:dyDescent="0.25">
      <c r="A789" s="3"/>
    </row>
    <row r="790" spans="1:1" ht="14.25" customHeight="1" x14ac:dyDescent="0.25">
      <c r="A790" s="3"/>
    </row>
    <row r="791" spans="1:1" ht="14.25" customHeight="1" x14ac:dyDescent="0.25">
      <c r="A791" s="3"/>
    </row>
    <row r="792" spans="1:1" ht="14.25" customHeight="1" x14ac:dyDescent="0.25">
      <c r="A792" s="3"/>
    </row>
    <row r="793" spans="1:1" ht="14.25" customHeight="1" x14ac:dyDescent="0.25">
      <c r="A793" s="3"/>
    </row>
    <row r="794" spans="1:1" ht="14.25" customHeight="1" x14ac:dyDescent="0.25">
      <c r="A794" s="3"/>
    </row>
    <row r="795" spans="1:1" ht="14.25" customHeight="1" x14ac:dyDescent="0.25">
      <c r="A795" s="3"/>
    </row>
    <row r="796" spans="1:1" ht="14.25" customHeight="1" x14ac:dyDescent="0.25">
      <c r="A796" s="3"/>
    </row>
    <row r="797" spans="1:1" ht="14.25" customHeight="1" x14ac:dyDescent="0.25">
      <c r="A797" s="3"/>
    </row>
    <row r="798" spans="1:1" ht="14.25" customHeight="1" x14ac:dyDescent="0.25">
      <c r="A798" s="3"/>
    </row>
    <row r="799" spans="1:1" ht="14.25" customHeight="1" x14ac:dyDescent="0.25">
      <c r="A799" s="3"/>
    </row>
    <row r="800" spans="1:1" ht="14.25" customHeight="1" x14ac:dyDescent="0.25">
      <c r="A800" s="3"/>
    </row>
    <row r="801" spans="1:1" ht="14.25" customHeight="1" x14ac:dyDescent="0.25">
      <c r="A801" s="3"/>
    </row>
    <row r="802" spans="1:1" ht="14.25" customHeight="1" x14ac:dyDescent="0.25">
      <c r="A802" s="3"/>
    </row>
    <row r="803" spans="1:1" ht="14.25" customHeight="1" x14ac:dyDescent="0.25">
      <c r="A803" s="3"/>
    </row>
    <row r="804" spans="1:1" ht="14.25" customHeight="1" x14ac:dyDescent="0.25">
      <c r="A804" s="3"/>
    </row>
    <row r="805" spans="1:1" ht="14.25" customHeight="1" x14ac:dyDescent="0.25">
      <c r="A805" s="3"/>
    </row>
    <row r="806" spans="1:1" ht="14.25" customHeight="1" x14ac:dyDescent="0.25">
      <c r="A806" s="3"/>
    </row>
    <row r="807" spans="1:1" ht="14.25" customHeight="1" x14ac:dyDescent="0.25">
      <c r="A807" s="3"/>
    </row>
    <row r="808" spans="1:1" ht="14.25" customHeight="1" x14ac:dyDescent="0.25">
      <c r="A808" s="3"/>
    </row>
    <row r="809" spans="1:1" ht="14.25" customHeight="1" x14ac:dyDescent="0.25">
      <c r="A809" s="3"/>
    </row>
    <row r="810" spans="1:1" ht="14.25" customHeight="1" x14ac:dyDescent="0.25">
      <c r="A810" s="3"/>
    </row>
    <row r="811" spans="1:1" ht="14.25" customHeight="1" x14ac:dyDescent="0.25">
      <c r="A811" s="3"/>
    </row>
    <row r="812" spans="1:1" ht="14.25" customHeight="1" x14ac:dyDescent="0.25">
      <c r="A812" s="3"/>
    </row>
    <row r="813" spans="1:1" ht="14.25" customHeight="1" x14ac:dyDescent="0.25">
      <c r="A813" s="3"/>
    </row>
    <row r="814" spans="1:1" ht="14.25" customHeight="1" x14ac:dyDescent="0.25">
      <c r="A814" s="3"/>
    </row>
    <row r="815" spans="1:1" ht="14.25" customHeight="1" x14ac:dyDescent="0.25">
      <c r="A815" s="3"/>
    </row>
    <row r="816" spans="1:1" ht="14.25" customHeight="1" x14ac:dyDescent="0.25">
      <c r="A816" s="3"/>
    </row>
    <row r="817" spans="1:1" ht="14.25" customHeight="1" x14ac:dyDescent="0.25">
      <c r="A817" s="3"/>
    </row>
    <row r="818" spans="1:1" ht="14.25" customHeight="1" x14ac:dyDescent="0.25">
      <c r="A818" s="3"/>
    </row>
    <row r="819" spans="1:1" ht="14.25" customHeight="1" x14ac:dyDescent="0.25">
      <c r="A819" s="3"/>
    </row>
    <row r="820" spans="1:1" ht="14.25" customHeight="1" x14ac:dyDescent="0.25">
      <c r="A820" s="3"/>
    </row>
    <row r="821" spans="1:1" ht="14.25" customHeight="1" x14ac:dyDescent="0.25">
      <c r="A821" s="3"/>
    </row>
    <row r="822" spans="1:1" ht="14.25" customHeight="1" x14ac:dyDescent="0.25">
      <c r="A822" s="3"/>
    </row>
    <row r="823" spans="1:1" ht="14.25" customHeight="1" x14ac:dyDescent="0.25">
      <c r="A823" s="3"/>
    </row>
    <row r="824" spans="1:1" ht="14.25" customHeight="1" x14ac:dyDescent="0.25">
      <c r="A824" s="3"/>
    </row>
    <row r="825" spans="1:1" ht="14.25" customHeight="1" x14ac:dyDescent="0.25">
      <c r="A825" s="3"/>
    </row>
    <row r="826" spans="1:1" ht="14.25" customHeight="1" x14ac:dyDescent="0.25">
      <c r="A826" s="3"/>
    </row>
    <row r="827" spans="1:1" ht="14.25" customHeight="1" x14ac:dyDescent="0.25">
      <c r="A827" s="3"/>
    </row>
    <row r="828" spans="1:1" ht="14.25" customHeight="1" x14ac:dyDescent="0.25">
      <c r="A828" s="3"/>
    </row>
    <row r="829" spans="1:1" ht="14.25" customHeight="1" x14ac:dyDescent="0.25">
      <c r="A829" s="3"/>
    </row>
    <row r="830" spans="1:1" ht="14.25" customHeight="1" x14ac:dyDescent="0.25">
      <c r="A830" s="3"/>
    </row>
    <row r="831" spans="1:1" ht="14.25" customHeight="1" x14ac:dyDescent="0.25">
      <c r="A831" s="3"/>
    </row>
    <row r="832" spans="1:1" ht="14.25" customHeight="1" x14ac:dyDescent="0.25">
      <c r="A832" s="3"/>
    </row>
    <row r="833" spans="1:1" ht="14.25" customHeight="1" x14ac:dyDescent="0.25">
      <c r="A833" s="3"/>
    </row>
    <row r="834" spans="1:1" ht="14.25" customHeight="1" x14ac:dyDescent="0.25">
      <c r="A834" s="3"/>
    </row>
    <row r="835" spans="1:1" ht="14.25" customHeight="1" x14ac:dyDescent="0.25">
      <c r="A835" s="3"/>
    </row>
    <row r="836" spans="1:1" ht="14.25" customHeight="1" x14ac:dyDescent="0.25">
      <c r="A836" s="3"/>
    </row>
    <row r="837" spans="1:1" ht="14.25" customHeight="1" x14ac:dyDescent="0.25">
      <c r="A837" s="3"/>
    </row>
    <row r="838" spans="1:1" ht="14.25" customHeight="1" x14ac:dyDescent="0.25">
      <c r="A838" s="3"/>
    </row>
    <row r="839" spans="1:1" ht="14.25" customHeight="1" x14ac:dyDescent="0.25">
      <c r="A839" s="3"/>
    </row>
    <row r="840" spans="1:1" ht="14.25" customHeight="1" x14ac:dyDescent="0.25">
      <c r="A840" s="3"/>
    </row>
    <row r="841" spans="1:1" ht="14.25" customHeight="1" x14ac:dyDescent="0.25">
      <c r="A841" s="3"/>
    </row>
    <row r="842" spans="1:1" ht="14.25" customHeight="1" x14ac:dyDescent="0.25">
      <c r="A842" s="3"/>
    </row>
    <row r="843" spans="1:1" ht="14.25" customHeight="1" x14ac:dyDescent="0.25">
      <c r="A843" s="3"/>
    </row>
    <row r="844" spans="1:1" ht="14.25" customHeight="1" x14ac:dyDescent="0.25">
      <c r="A844" s="3"/>
    </row>
    <row r="845" spans="1:1" ht="14.25" customHeight="1" x14ac:dyDescent="0.25">
      <c r="A845" s="3"/>
    </row>
    <row r="846" spans="1:1" ht="14.25" customHeight="1" x14ac:dyDescent="0.25">
      <c r="A846" s="3"/>
    </row>
    <row r="847" spans="1:1" ht="14.25" customHeight="1" x14ac:dyDescent="0.25">
      <c r="A847" s="3"/>
    </row>
    <row r="848" spans="1:1" ht="14.25" customHeight="1" x14ac:dyDescent="0.25">
      <c r="A848" s="3"/>
    </row>
    <row r="849" spans="1:1" ht="14.25" customHeight="1" x14ac:dyDescent="0.25">
      <c r="A849" s="3"/>
    </row>
    <row r="850" spans="1:1" ht="14.25" customHeight="1" x14ac:dyDescent="0.25">
      <c r="A850" s="3"/>
    </row>
    <row r="851" spans="1:1" ht="14.25" customHeight="1" x14ac:dyDescent="0.25">
      <c r="A851" s="3"/>
    </row>
    <row r="852" spans="1:1" ht="14.25" customHeight="1" x14ac:dyDescent="0.25">
      <c r="A852" s="3"/>
    </row>
    <row r="853" spans="1:1" ht="14.25" customHeight="1" x14ac:dyDescent="0.25">
      <c r="A853" s="3"/>
    </row>
    <row r="854" spans="1:1" ht="14.25" customHeight="1" x14ac:dyDescent="0.25">
      <c r="A854" s="3"/>
    </row>
    <row r="855" spans="1:1" ht="14.25" customHeight="1" x14ac:dyDescent="0.25">
      <c r="A855" s="3"/>
    </row>
    <row r="856" spans="1:1" ht="14.25" customHeight="1" x14ac:dyDescent="0.25">
      <c r="A856" s="3"/>
    </row>
    <row r="857" spans="1:1" ht="14.25" customHeight="1" x14ac:dyDescent="0.25">
      <c r="A857" s="3"/>
    </row>
    <row r="858" spans="1:1" ht="14.25" customHeight="1" x14ac:dyDescent="0.25">
      <c r="A858" s="3"/>
    </row>
    <row r="859" spans="1:1" ht="14.25" customHeight="1" x14ac:dyDescent="0.25">
      <c r="A859" s="3"/>
    </row>
    <row r="860" spans="1:1" ht="14.25" customHeight="1" x14ac:dyDescent="0.25">
      <c r="A860" s="3"/>
    </row>
    <row r="861" spans="1:1" ht="14.25" customHeight="1" x14ac:dyDescent="0.25">
      <c r="A861" s="3"/>
    </row>
    <row r="862" spans="1:1" ht="14.25" customHeight="1" x14ac:dyDescent="0.25">
      <c r="A862" s="3"/>
    </row>
    <row r="863" spans="1:1" ht="14.25" customHeight="1" x14ac:dyDescent="0.25">
      <c r="A863" s="3"/>
    </row>
    <row r="864" spans="1:1" ht="14.25" customHeight="1" x14ac:dyDescent="0.25">
      <c r="A864" s="3"/>
    </row>
    <row r="865" spans="1:1" ht="14.25" customHeight="1" x14ac:dyDescent="0.25">
      <c r="A865" s="3"/>
    </row>
    <row r="866" spans="1:1" ht="14.25" customHeight="1" x14ac:dyDescent="0.25">
      <c r="A866" s="3"/>
    </row>
    <row r="867" spans="1:1" ht="14.25" customHeight="1" x14ac:dyDescent="0.25">
      <c r="A867" s="3"/>
    </row>
    <row r="868" spans="1:1" ht="14.25" customHeight="1" x14ac:dyDescent="0.25">
      <c r="A868" s="3"/>
    </row>
    <row r="869" spans="1:1" ht="14.25" customHeight="1" x14ac:dyDescent="0.25">
      <c r="A869" s="3"/>
    </row>
    <row r="870" spans="1:1" ht="14.25" customHeight="1" x14ac:dyDescent="0.25">
      <c r="A870" s="3"/>
    </row>
    <row r="871" spans="1:1" ht="14.25" customHeight="1" x14ac:dyDescent="0.25">
      <c r="A871" s="3"/>
    </row>
    <row r="872" spans="1:1" ht="14.25" customHeight="1" x14ac:dyDescent="0.25">
      <c r="A872" s="3"/>
    </row>
    <row r="873" spans="1:1" ht="14.25" customHeight="1" x14ac:dyDescent="0.25">
      <c r="A873" s="3"/>
    </row>
    <row r="874" spans="1:1" ht="14.25" customHeight="1" x14ac:dyDescent="0.25">
      <c r="A874" s="3"/>
    </row>
    <row r="875" spans="1:1" ht="14.25" customHeight="1" x14ac:dyDescent="0.25">
      <c r="A875" s="3"/>
    </row>
    <row r="876" spans="1:1" ht="14.25" customHeight="1" x14ac:dyDescent="0.25">
      <c r="A876" s="3"/>
    </row>
    <row r="877" spans="1:1" ht="14.25" customHeight="1" x14ac:dyDescent="0.25">
      <c r="A877" s="3"/>
    </row>
    <row r="878" spans="1:1" ht="14.25" customHeight="1" x14ac:dyDescent="0.25">
      <c r="A878" s="3"/>
    </row>
    <row r="879" spans="1:1" ht="14.25" customHeight="1" x14ac:dyDescent="0.25">
      <c r="A879" s="3"/>
    </row>
    <row r="880" spans="1:1" ht="14.25" customHeight="1" x14ac:dyDescent="0.25">
      <c r="A880" s="3"/>
    </row>
    <row r="881" spans="1:1" ht="14.25" customHeight="1" x14ac:dyDescent="0.25">
      <c r="A881" s="3"/>
    </row>
    <row r="882" spans="1:1" ht="14.25" customHeight="1" x14ac:dyDescent="0.25">
      <c r="A882" s="3"/>
    </row>
    <row r="883" spans="1:1" ht="14.25" customHeight="1" x14ac:dyDescent="0.25">
      <c r="A883" s="3"/>
    </row>
    <row r="884" spans="1:1" ht="14.25" customHeight="1" x14ac:dyDescent="0.25">
      <c r="A884" s="3"/>
    </row>
    <row r="885" spans="1:1" ht="14.25" customHeight="1" x14ac:dyDescent="0.25">
      <c r="A885" s="3"/>
    </row>
    <row r="886" spans="1:1" ht="14.25" customHeight="1" x14ac:dyDescent="0.25">
      <c r="A886" s="3"/>
    </row>
    <row r="887" spans="1:1" ht="14.25" customHeight="1" x14ac:dyDescent="0.25">
      <c r="A887" s="3"/>
    </row>
    <row r="888" spans="1:1" ht="14.25" customHeight="1" x14ac:dyDescent="0.25">
      <c r="A888" s="3"/>
    </row>
    <row r="889" spans="1:1" ht="14.25" customHeight="1" x14ac:dyDescent="0.25">
      <c r="A889" s="3"/>
    </row>
    <row r="890" spans="1:1" ht="14.25" customHeight="1" x14ac:dyDescent="0.25">
      <c r="A890" s="3"/>
    </row>
    <row r="891" spans="1:1" ht="14.25" customHeight="1" x14ac:dyDescent="0.25">
      <c r="A891" s="3"/>
    </row>
    <row r="892" spans="1:1" ht="14.25" customHeight="1" x14ac:dyDescent="0.25">
      <c r="A892" s="3"/>
    </row>
    <row r="893" spans="1:1" ht="14.25" customHeight="1" x14ac:dyDescent="0.25">
      <c r="A893" s="3"/>
    </row>
    <row r="894" spans="1:1" ht="14.25" customHeight="1" x14ac:dyDescent="0.25">
      <c r="A894" s="3"/>
    </row>
    <row r="895" spans="1:1" ht="14.25" customHeight="1" x14ac:dyDescent="0.25">
      <c r="A895" s="3"/>
    </row>
    <row r="896" spans="1:1" ht="14.25" customHeight="1" x14ac:dyDescent="0.25">
      <c r="A896" s="3"/>
    </row>
    <row r="897" spans="1:1" ht="14.25" customHeight="1" x14ac:dyDescent="0.25">
      <c r="A897" s="3"/>
    </row>
    <row r="898" spans="1:1" ht="14.25" customHeight="1" x14ac:dyDescent="0.25">
      <c r="A898" s="3"/>
    </row>
    <row r="899" spans="1:1" ht="14.25" customHeight="1" x14ac:dyDescent="0.25">
      <c r="A899" s="3"/>
    </row>
    <row r="900" spans="1:1" ht="14.25" customHeight="1" x14ac:dyDescent="0.25">
      <c r="A900" s="3"/>
    </row>
    <row r="901" spans="1:1" ht="14.25" customHeight="1" x14ac:dyDescent="0.25">
      <c r="A901" s="3"/>
    </row>
    <row r="902" spans="1:1" ht="14.25" customHeight="1" x14ac:dyDescent="0.25">
      <c r="A902" s="3"/>
    </row>
    <row r="903" spans="1:1" ht="14.25" customHeight="1" x14ac:dyDescent="0.25">
      <c r="A903" s="3"/>
    </row>
    <row r="904" spans="1:1" ht="14.25" customHeight="1" x14ac:dyDescent="0.25">
      <c r="A904" s="3"/>
    </row>
    <row r="905" spans="1:1" ht="14.25" customHeight="1" x14ac:dyDescent="0.25">
      <c r="A905" s="3"/>
    </row>
    <row r="906" spans="1:1" ht="14.25" customHeight="1" x14ac:dyDescent="0.25">
      <c r="A906" s="3"/>
    </row>
    <row r="907" spans="1:1" ht="14.25" customHeight="1" x14ac:dyDescent="0.25">
      <c r="A907" s="3"/>
    </row>
    <row r="908" spans="1:1" ht="14.25" customHeight="1" x14ac:dyDescent="0.25">
      <c r="A908" s="3"/>
    </row>
    <row r="909" spans="1:1" ht="14.25" customHeight="1" x14ac:dyDescent="0.25">
      <c r="A909" s="3"/>
    </row>
    <row r="910" spans="1:1" ht="14.25" customHeight="1" x14ac:dyDescent="0.25">
      <c r="A910" s="3"/>
    </row>
    <row r="911" spans="1:1" ht="14.25" customHeight="1" x14ac:dyDescent="0.25">
      <c r="A911" s="3"/>
    </row>
    <row r="912" spans="1:1" ht="14.25" customHeight="1" x14ac:dyDescent="0.25">
      <c r="A912" s="3"/>
    </row>
    <row r="913" spans="1:1" ht="14.25" customHeight="1" x14ac:dyDescent="0.25">
      <c r="A913" s="3"/>
    </row>
    <row r="914" spans="1:1" ht="14.25" customHeight="1" x14ac:dyDescent="0.25">
      <c r="A914" s="3"/>
    </row>
    <row r="915" spans="1:1" ht="14.25" customHeight="1" x14ac:dyDescent="0.25">
      <c r="A915" s="3"/>
    </row>
    <row r="916" spans="1:1" ht="14.25" customHeight="1" x14ac:dyDescent="0.25">
      <c r="A916" s="3"/>
    </row>
    <row r="917" spans="1:1" ht="14.25" customHeight="1" x14ac:dyDescent="0.25">
      <c r="A917" s="3"/>
    </row>
    <row r="918" spans="1:1" ht="14.25" customHeight="1" x14ac:dyDescent="0.25">
      <c r="A918" s="3"/>
    </row>
    <row r="919" spans="1:1" ht="14.25" customHeight="1" x14ac:dyDescent="0.25">
      <c r="A919" s="3"/>
    </row>
    <row r="920" spans="1:1" ht="14.25" customHeight="1" x14ac:dyDescent="0.25">
      <c r="A920" s="3"/>
    </row>
    <row r="921" spans="1:1" ht="14.25" customHeight="1" x14ac:dyDescent="0.25">
      <c r="A921" s="3"/>
    </row>
    <row r="922" spans="1:1" ht="14.25" customHeight="1" x14ac:dyDescent="0.25">
      <c r="A922" s="3"/>
    </row>
    <row r="923" spans="1:1" ht="14.25" customHeight="1" x14ac:dyDescent="0.25">
      <c r="A923" s="3"/>
    </row>
    <row r="924" spans="1:1" ht="14.25" customHeight="1" x14ac:dyDescent="0.25">
      <c r="A924" s="3"/>
    </row>
    <row r="925" spans="1:1" ht="14.25" customHeight="1" x14ac:dyDescent="0.25">
      <c r="A925" s="3"/>
    </row>
    <row r="926" spans="1:1" ht="14.25" customHeight="1" x14ac:dyDescent="0.25">
      <c r="A926" s="3"/>
    </row>
    <row r="927" spans="1:1" ht="14.25" customHeight="1" x14ac:dyDescent="0.25">
      <c r="A927" s="3"/>
    </row>
    <row r="928" spans="1:1" ht="14.25" customHeight="1" x14ac:dyDescent="0.25">
      <c r="A928" s="3"/>
    </row>
    <row r="929" spans="1:1" ht="14.25" customHeight="1" x14ac:dyDescent="0.25">
      <c r="A929" s="3"/>
    </row>
    <row r="930" spans="1:1" ht="14.25" customHeight="1" x14ac:dyDescent="0.25">
      <c r="A930" s="3"/>
    </row>
    <row r="931" spans="1:1" ht="14.25" customHeight="1" x14ac:dyDescent="0.25">
      <c r="A931" s="3"/>
    </row>
    <row r="932" spans="1:1" ht="14.25" customHeight="1" x14ac:dyDescent="0.25">
      <c r="A932" s="3"/>
    </row>
    <row r="933" spans="1:1" ht="14.25" customHeight="1" x14ac:dyDescent="0.25">
      <c r="A933" s="3"/>
    </row>
    <row r="934" spans="1:1" ht="14.25" customHeight="1" x14ac:dyDescent="0.25">
      <c r="A934" s="3"/>
    </row>
    <row r="935" spans="1:1" ht="14.25" customHeight="1" x14ac:dyDescent="0.25">
      <c r="A935" s="3"/>
    </row>
    <row r="936" spans="1:1" ht="14.25" customHeight="1" x14ac:dyDescent="0.25">
      <c r="A936" s="3"/>
    </row>
    <row r="937" spans="1:1" ht="14.25" customHeight="1" x14ac:dyDescent="0.25">
      <c r="A937" s="3"/>
    </row>
    <row r="938" spans="1:1" ht="14.25" customHeight="1" x14ac:dyDescent="0.25">
      <c r="A938" s="3"/>
    </row>
    <row r="939" spans="1:1" ht="14.25" customHeight="1" x14ac:dyDescent="0.25">
      <c r="A939" s="3"/>
    </row>
    <row r="940" spans="1:1" ht="14.25" customHeight="1" x14ac:dyDescent="0.25">
      <c r="A940" s="3"/>
    </row>
    <row r="941" spans="1:1" ht="14.25" customHeight="1" x14ac:dyDescent="0.25">
      <c r="A941" s="3"/>
    </row>
    <row r="942" spans="1:1" ht="14.25" customHeight="1" x14ac:dyDescent="0.25">
      <c r="A942" s="3"/>
    </row>
    <row r="943" spans="1:1" ht="14.25" customHeight="1" x14ac:dyDescent="0.25">
      <c r="A943" s="3"/>
    </row>
    <row r="944" spans="1:1" ht="14.25" customHeight="1" x14ac:dyDescent="0.25">
      <c r="A944" s="3"/>
    </row>
    <row r="945" spans="1:1" ht="14.25" customHeight="1" x14ac:dyDescent="0.25">
      <c r="A945" s="3"/>
    </row>
    <row r="946" spans="1:1" ht="14.25" customHeight="1" x14ac:dyDescent="0.25">
      <c r="A946" s="3"/>
    </row>
    <row r="947" spans="1:1" ht="14.25" customHeight="1" x14ac:dyDescent="0.25">
      <c r="A947" s="3"/>
    </row>
    <row r="948" spans="1:1" ht="14.25" customHeight="1" x14ac:dyDescent="0.25">
      <c r="A948" s="3"/>
    </row>
    <row r="949" spans="1:1" ht="14.25" customHeight="1" x14ac:dyDescent="0.25">
      <c r="A949" s="3"/>
    </row>
    <row r="950" spans="1:1" ht="14.25" customHeight="1" x14ac:dyDescent="0.25">
      <c r="A950" s="3"/>
    </row>
    <row r="951" spans="1:1" ht="14.25" customHeight="1" x14ac:dyDescent="0.25">
      <c r="A951" s="3"/>
    </row>
    <row r="952" spans="1:1" ht="14.25" customHeight="1" x14ac:dyDescent="0.25">
      <c r="A952" s="3"/>
    </row>
    <row r="953" spans="1:1" ht="14.25" customHeight="1" x14ac:dyDescent="0.25">
      <c r="A953" s="3"/>
    </row>
    <row r="954" spans="1:1" ht="14.25" customHeight="1" x14ac:dyDescent="0.25">
      <c r="A954" s="3"/>
    </row>
    <row r="955" spans="1:1" ht="14.25" customHeight="1" x14ac:dyDescent="0.25">
      <c r="A955" s="3"/>
    </row>
    <row r="956" spans="1:1" ht="14.25" customHeight="1" x14ac:dyDescent="0.25">
      <c r="A956" s="3"/>
    </row>
    <row r="957" spans="1:1" ht="14.25" customHeight="1" x14ac:dyDescent="0.25">
      <c r="A957" s="3"/>
    </row>
    <row r="958" spans="1:1" ht="14.25" customHeight="1" x14ac:dyDescent="0.25">
      <c r="A958" s="3"/>
    </row>
    <row r="959" spans="1:1" ht="14.25" customHeight="1" x14ac:dyDescent="0.25">
      <c r="A959" s="3"/>
    </row>
    <row r="960" spans="1:1" ht="14.25" customHeight="1" x14ac:dyDescent="0.25">
      <c r="A960" s="3"/>
    </row>
    <row r="961" spans="1:1" ht="14.25" customHeight="1" x14ac:dyDescent="0.25">
      <c r="A961" s="3"/>
    </row>
    <row r="962" spans="1:1" ht="14.25" customHeight="1" x14ac:dyDescent="0.25">
      <c r="A962" s="3"/>
    </row>
    <row r="963" spans="1:1" ht="14.25" customHeight="1" x14ac:dyDescent="0.25">
      <c r="A963" s="3"/>
    </row>
    <row r="964" spans="1:1" ht="14.25" customHeight="1" x14ac:dyDescent="0.25">
      <c r="A964" s="3"/>
    </row>
    <row r="965" spans="1:1" ht="14.25" customHeight="1" x14ac:dyDescent="0.25">
      <c r="A965" s="3"/>
    </row>
    <row r="966" spans="1:1" ht="14.25" customHeight="1" x14ac:dyDescent="0.25">
      <c r="A966" s="3"/>
    </row>
    <row r="967" spans="1:1" ht="14.25" customHeight="1" x14ac:dyDescent="0.25">
      <c r="A967" s="3"/>
    </row>
    <row r="968" spans="1:1" ht="14.25" customHeight="1" x14ac:dyDescent="0.25">
      <c r="A968" s="3"/>
    </row>
    <row r="969" spans="1:1" ht="14.25" customHeight="1" x14ac:dyDescent="0.25">
      <c r="A969" s="3"/>
    </row>
    <row r="970" spans="1:1" ht="14.25" customHeight="1" x14ac:dyDescent="0.25">
      <c r="A970" s="3"/>
    </row>
    <row r="971" spans="1:1" ht="14.25" customHeight="1" x14ac:dyDescent="0.25">
      <c r="A971" s="3"/>
    </row>
    <row r="972" spans="1:1" ht="14.25" customHeight="1" x14ac:dyDescent="0.25">
      <c r="A972" s="3"/>
    </row>
    <row r="973" spans="1:1" ht="14.25" customHeight="1" x14ac:dyDescent="0.25">
      <c r="A973" s="3"/>
    </row>
    <row r="974" spans="1:1" ht="14.25" customHeight="1" x14ac:dyDescent="0.25">
      <c r="A974" s="3"/>
    </row>
    <row r="975" spans="1:1" ht="14.25" customHeight="1" x14ac:dyDescent="0.25">
      <c r="A975" s="3"/>
    </row>
    <row r="976" spans="1:1" ht="14.25" customHeight="1" x14ac:dyDescent="0.25">
      <c r="A976" s="3"/>
    </row>
    <row r="977" spans="1:1" ht="14.25" customHeight="1" x14ac:dyDescent="0.25">
      <c r="A977" s="3"/>
    </row>
    <row r="978" spans="1:1" ht="14.25" customHeight="1" x14ac:dyDescent="0.25">
      <c r="A978" s="3"/>
    </row>
    <row r="979" spans="1:1" ht="14.25" customHeight="1" x14ac:dyDescent="0.25">
      <c r="A979" s="3"/>
    </row>
    <row r="980" spans="1:1" ht="14.25" customHeight="1" x14ac:dyDescent="0.25">
      <c r="A980" s="3"/>
    </row>
    <row r="981" spans="1:1" ht="14.25" customHeight="1" x14ac:dyDescent="0.25">
      <c r="A981" s="3"/>
    </row>
    <row r="982" spans="1:1" ht="14.25" customHeight="1" x14ac:dyDescent="0.25">
      <c r="A982" s="3"/>
    </row>
    <row r="983" spans="1:1" ht="14.25" customHeight="1" x14ac:dyDescent="0.25">
      <c r="A983" s="3"/>
    </row>
    <row r="984" spans="1:1" ht="14.25" customHeight="1" x14ac:dyDescent="0.25">
      <c r="A984" s="3"/>
    </row>
    <row r="985" spans="1:1" ht="14.25" customHeight="1" x14ac:dyDescent="0.25">
      <c r="A985" s="3"/>
    </row>
    <row r="986" spans="1:1" ht="14.25" customHeight="1" x14ac:dyDescent="0.25">
      <c r="A986" s="3"/>
    </row>
    <row r="987" spans="1:1" ht="14.25" customHeight="1" x14ac:dyDescent="0.25">
      <c r="A987" s="3"/>
    </row>
    <row r="988" spans="1:1" ht="14.25" customHeight="1" x14ac:dyDescent="0.25">
      <c r="A988" s="3"/>
    </row>
    <row r="989" spans="1:1" ht="14.25" customHeight="1" x14ac:dyDescent="0.25">
      <c r="A989" s="3"/>
    </row>
    <row r="990" spans="1:1" ht="14.25" customHeight="1" x14ac:dyDescent="0.25">
      <c r="A990" s="3"/>
    </row>
    <row r="991" spans="1:1" ht="14.25" customHeight="1" x14ac:dyDescent="0.25">
      <c r="A991" s="3"/>
    </row>
    <row r="992" spans="1:1" ht="14.25" customHeight="1" x14ac:dyDescent="0.25">
      <c r="A992" s="3"/>
    </row>
    <row r="993" spans="1:1" ht="14.25" customHeight="1" x14ac:dyDescent="0.25">
      <c r="A993" s="3"/>
    </row>
    <row r="994" spans="1:1" ht="14.25" customHeight="1" x14ac:dyDescent="0.25">
      <c r="A994" s="3"/>
    </row>
    <row r="995" spans="1:1" ht="14.25" customHeight="1" x14ac:dyDescent="0.25">
      <c r="A995" s="3"/>
    </row>
    <row r="996" spans="1:1" ht="14.25" customHeight="1" x14ac:dyDescent="0.25">
      <c r="A996" s="3"/>
    </row>
    <row r="997" spans="1:1" ht="14.25" customHeight="1" x14ac:dyDescent="0.25">
      <c r="A997" s="3"/>
    </row>
    <row r="998" spans="1:1" ht="14.25" customHeight="1" x14ac:dyDescent="0.25">
      <c r="A998" s="3"/>
    </row>
    <row r="999" spans="1:1" ht="14.25" customHeight="1" x14ac:dyDescent="0.25">
      <c r="A999" s="3"/>
    </row>
    <row r="1000" spans="1:1" ht="14.25" customHeight="1" x14ac:dyDescent="0.25">
      <c r="A100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" width="13.85546875" customWidth="1"/>
    <col min="2" max="10" width="6.7109375" customWidth="1"/>
    <col min="11" max="26" width="13.28515625" customWidth="1"/>
  </cols>
  <sheetData>
    <row r="1" spans="1:26" ht="14.25" customHeight="1" x14ac:dyDescent="0.25">
      <c r="A1" s="2"/>
      <c r="B1" s="1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6"/>
      <c r="C3" s="6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6"/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6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6"/>
      <c r="C7" s="6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6"/>
      <c r="C8" s="6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6"/>
      <c r="C9" s="6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6"/>
      <c r="C10" s="6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6"/>
      <c r="C11" s="6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6"/>
      <c r="C12" s="6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6"/>
      <c r="C13" s="6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6"/>
      <c r="C14" s="6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/>
      <c r="B15" s="6"/>
      <c r="C15" s="6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6"/>
      <c r="C16" s="6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6"/>
      <c r="C17" s="6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5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6"/>
      <c r="D20" s="7"/>
      <c r="E20" s="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BFF6F3C98094DAFD817A26C5F43F0" ma:contentTypeVersion="12" ma:contentTypeDescription="Create a new document." ma:contentTypeScope="" ma:versionID="8964a440dd1148c5646769ac80e876f4">
  <xsd:schema xmlns:xsd="http://www.w3.org/2001/XMLSchema" xmlns:xs="http://www.w3.org/2001/XMLSchema" xmlns:p="http://schemas.microsoft.com/office/2006/metadata/properties" xmlns:ns2="3824c827-c531-43d9-980f-0ac2c342c137" xmlns:ns3="f8fd1609-a400-4f06-9f38-15d9e867677b" targetNamespace="http://schemas.microsoft.com/office/2006/metadata/properties" ma:root="true" ma:fieldsID="4bdb5c4345ca6125fc9e180b47b8b33c" ns2:_="" ns3:_="">
    <xsd:import namespace="3824c827-c531-43d9-980f-0ac2c342c137"/>
    <xsd:import namespace="f8fd1609-a400-4f06-9f38-15d9e8676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4c827-c531-43d9-980f-0ac2c342c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d1609-a400-4f06-9f38-15d9e8676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62FE09-A466-4B8E-8DDB-EEB9E5269E02}"/>
</file>

<file path=customXml/itemProps2.xml><?xml version="1.0" encoding="utf-8"?>
<ds:datastoreItem xmlns:ds="http://schemas.openxmlformats.org/officeDocument/2006/customXml" ds:itemID="{9CAB0B65-A41D-4B4B-9F0D-1C0AF26AC658}"/>
</file>

<file path=customXml/itemProps3.xml><?xml version="1.0" encoding="utf-8"?>
<ds:datastoreItem xmlns:ds="http://schemas.openxmlformats.org/officeDocument/2006/customXml" ds:itemID="{6F69D50D-3D00-4C3E-91A2-1CC5E2922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Round1</vt:lpstr>
      <vt:lpstr>Round2</vt:lpstr>
      <vt:lpstr>Round3</vt:lpstr>
      <vt:lpstr>Round4</vt:lpstr>
      <vt:lpstr>Round5</vt:lpstr>
      <vt:lpstr>Trend_Data</vt:lpstr>
      <vt:lpstr>Trend_Graphics_Round1</vt:lpstr>
      <vt:lpstr>Trend_Graphics_Round2</vt:lpstr>
      <vt:lpstr>Trend_Graphics_Round3</vt:lpstr>
      <vt:lpstr>Trend_Graphics_Round4</vt:lpstr>
      <vt:lpstr>Trend_Graphics_Round5</vt:lpstr>
      <vt:lpstr>Legend</vt:lpstr>
      <vt:lpstr>Trend_Graphics_Working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juliocmateo</cp:lastModifiedBy>
  <dcterms:created xsi:type="dcterms:W3CDTF">2016-04-09T14:08:58Z</dcterms:created>
  <dcterms:modified xsi:type="dcterms:W3CDTF">2017-12-15T18:22:10Z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0x010100370BFF6F3C98094DAFD817A26C5F43F0</vt:lpwstr>
  </property>
</Properties>
</file>